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B\Documents\Maletín\Cursos online\Clase 6\"/>
    </mc:Choice>
  </mc:AlternateContent>
  <bookViews>
    <workbookView xWindow="0" yWindow="0" windowWidth="28800" windowHeight="12330"/>
  </bookViews>
  <sheets>
    <sheet name="Gráfico CON" sheetId="14" r:id="rId1"/>
    <sheet name="Gráfico SIN" sheetId="13" r:id="rId2"/>
    <sheet name="Tabla para gráfico post blog" sheetId="12" r:id="rId3"/>
    <sheet name="Tabla resumen" sheetId="9" r:id="rId4"/>
    <sheet name="Datos CON" sheetId="11" r:id="rId5"/>
    <sheet name="Datos SIN" sheetId="1" r:id="rId6"/>
    <sheet name="Gráfico S&amp;P 500 - PIB" sheetId="3" r:id="rId7"/>
    <sheet name="Gráfico retornos a 1 año" sheetId="4" r:id="rId8"/>
    <sheet name="Gráfico retornos a 10 años" sheetId="5" r:id="rId9"/>
    <sheet name="Gráfico retornos a 20 años" sheetId="6" r:id="rId10"/>
    <sheet name="Gráfico retornos a 30 años" sheetId="7" r:id="rId11"/>
    <sheet name="Gráfico retornos a 40 años" sheetId="8" r:id="rId12"/>
    <sheet name="Fuente PIB" sheetId="2" r:id="rId13"/>
    <sheet name="S&amp;P con y sin dividendos" sheetId="10" r:id="rId14"/>
  </sheet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2" l="1"/>
  <c r="G19" i="12"/>
  <c r="G18" i="12"/>
  <c r="G17" i="12"/>
  <c r="G16" i="12"/>
  <c r="G15" i="12"/>
  <c r="F16" i="12"/>
  <c r="F17" i="12"/>
  <c r="F18" i="12"/>
  <c r="F19" i="12"/>
  <c r="F20" i="12"/>
  <c r="F15" i="12"/>
  <c r="E16" i="12"/>
  <c r="E17" i="12"/>
  <c r="E18" i="12"/>
  <c r="E19" i="12"/>
  <c r="E20" i="12"/>
  <c r="E15" i="12"/>
  <c r="D15" i="12"/>
  <c r="D16" i="12"/>
  <c r="D17" i="12"/>
  <c r="D18" i="12"/>
  <c r="D19" i="12"/>
  <c r="D20" i="12"/>
  <c r="C20" i="12"/>
  <c r="C19" i="12"/>
  <c r="C18" i="12"/>
  <c r="C17" i="12"/>
  <c r="C16" i="12"/>
  <c r="C15" i="12"/>
  <c r="E6" i="12"/>
  <c r="F6" i="12"/>
  <c r="E7" i="12"/>
  <c r="F7" i="12"/>
  <c r="E8" i="12"/>
  <c r="F8" i="12"/>
  <c r="E9" i="12"/>
  <c r="F9" i="12"/>
  <c r="E10" i="12"/>
  <c r="F10" i="12"/>
  <c r="F5" i="12"/>
  <c r="E5" i="12"/>
  <c r="D5" i="12"/>
  <c r="G5" i="12"/>
  <c r="D6" i="12"/>
  <c r="G6" i="12"/>
  <c r="D7" i="12"/>
  <c r="G7" i="12"/>
  <c r="D8" i="12"/>
  <c r="G8" i="12"/>
  <c r="D9" i="12"/>
  <c r="G9" i="12"/>
  <c r="D10" i="12"/>
  <c r="G10" i="12"/>
  <c r="C10" i="12"/>
  <c r="C9" i="12"/>
  <c r="C8" i="12"/>
  <c r="C7" i="12"/>
  <c r="C6" i="12"/>
  <c r="C5" i="12"/>
  <c r="B58" i="9"/>
  <c r="C56" i="9"/>
  <c r="B56" i="9"/>
  <c r="B59" i="9"/>
  <c r="B52" i="9"/>
  <c r="B53" i="9" s="1"/>
  <c r="C50" i="9"/>
  <c r="B50" i="9"/>
  <c r="B46" i="9"/>
  <c r="C44" i="9"/>
  <c r="B44" i="9"/>
  <c r="B47" i="9"/>
  <c r="B38" i="9"/>
  <c r="C38" i="9"/>
  <c r="B40" i="9"/>
  <c r="B41" i="9" s="1"/>
  <c r="C32" i="9"/>
  <c r="B34" i="9" s="1"/>
  <c r="B35" i="9" s="1"/>
  <c r="B32" i="9"/>
  <c r="B14" i="9"/>
  <c r="B13" i="9"/>
  <c r="B12" i="9"/>
  <c r="B11" i="9"/>
  <c r="B10" i="9"/>
  <c r="B9" i="9"/>
  <c r="B8" i="9"/>
  <c r="B7" i="9"/>
  <c r="B6" i="9"/>
  <c r="B5" i="9"/>
  <c r="B4" i="9"/>
  <c r="B3" i="9"/>
  <c r="K94" i="11"/>
  <c r="J94" i="11"/>
  <c r="I94" i="11"/>
  <c r="H94" i="11"/>
  <c r="G94" i="11"/>
  <c r="D94" i="11"/>
  <c r="E94" i="11" s="1"/>
  <c r="C94" i="11"/>
  <c r="P94" i="11" s="1"/>
  <c r="P93" i="11"/>
  <c r="K93" i="11"/>
  <c r="J93" i="11"/>
  <c r="I93" i="11"/>
  <c r="H93" i="11"/>
  <c r="G93" i="11"/>
  <c r="D93" i="11"/>
  <c r="E93" i="11" s="1"/>
  <c r="C93" i="11"/>
  <c r="O93" i="11" s="1"/>
  <c r="O92" i="11"/>
  <c r="K92" i="11"/>
  <c r="J92" i="11"/>
  <c r="I92" i="11"/>
  <c r="H92" i="11"/>
  <c r="G92" i="11"/>
  <c r="D92" i="11"/>
  <c r="E92" i="11" s="1"/>
  <c r="C92" i="11"/>
  <c r="N92" i="11" s="1"/>
  <c r="N91" i="11"/>
  <c r="K91" i="11"/>
  <c r="J91" i="11"/>
  <c r="I91" i="11"/>
  <c r="H91" i="11"/>
  <c r="G91" i="11"/>
  <c r="F91" i="11"/>
  <c r="D91" i="11"/>
  <c r="E91" i="11" s="1"/>
  <c r="C91" i="11"/>
  <c r="M91" i="11" s="1"/>
  <c r="K90" i="11"/>
  <c r="J90" i="11"/>
  <c r="I90" i="11"/>
  <c r="H90" i="11"/>
  <c r="G90" i="11"/>
  <c r="F90" i="11"/>
  <c r="D90" i="11"/>
  <c r="C90" i="11"/>
  <c r="L90" i="11" s="1"/>
  <c r="K89" i="11"/>
  <c r="J89" i="11"/>
  <c r="I89" i="11"/>
  <c r="H89" i="11"/>
  <c r="G89" i="11"/>
  <c r="F89" i="11"/>
  <c r="D89" i="11"/>
  <c r="E89" i="11" s="1"/>
  <c r="C89" i="11"/>
  <c r="K88" i="11"/>
  <c r="J88" i="11"/>
  <c r="I88" i="11"/>
  <c r="H88" i="11"/>
  <c r="G88" i="11"/>
  <c r="D88" i="11"/>
  <c r="E88" i="11" s="1"/>
  <c r="C88" i="11"/>
  <c r="K87" i="11"/>
  <c r="J87" i="11"/>
  <c r="I87" i="11"/>
  <c r="H87" i="11"/>
  <c r="G87" i="11"/>
  <c r="D87" i="11"/>
  <c r="E87" i="11" s="1"/>
  <c r="C87" i="11"/>
  <c r="P87" i="11" s="1"/>
  <c r="K86" i="11"/>
  <c r="J86" i="11"/>
  <c r="I86" i="11"/>
  <c r="H86" i="11"/>
  <c r="G86" i="11"/>
  <c r="D86" i="11"/>
  <c r="E86" i="11" s="1"/>
  <c r="C86" i="11"/>
  <c r="P86" i="11" s="1"/>
  <c r="P85" i="11"/>
  <c r="K85" i="11"/>
  <c r="J85" i="11"/>
  <c r="I85" i="11"/>
  <c r="H85" i="11"/>
  <c r="G85" i="11"/>
  <c r="D85" i="11"/>
  <c r="E85" i="11" s="1"/>
  <c r="C85" i="11"/>
  <c r="O85" i="11" s="1"/>
  <c r="O84" i="11"/>
  <c r="K84" i="11"/>
  <c r="J84" i="11"/>
  <c r="I84" i="11"/>
  <c r="H84" i="11"/>
  <c r="G84" i="11"/>
  <c r="D84" i="11"/>
  <c r="E84" i="11" s="1"/>
  <c r="C84" i="11"/>
  <c r="N84" i="11" s="1"/>
  <c r="N83" i="11"/>
  <c r="K83" i="11"/>
  <c r="J83" i="11"/>
  <c r="I83" i="11"/>
  <c r="H83" i="11"/>
  <c r="G83" i="11"/>
  <c r="F83" i="11"/>
  <c r="D83" i="11"/>
  <c r="E83" i="11" s="1"/>
  <c r="C83" i="11"/>
  <c r="M83" i="11" s="1"/>
  <c r="K82" i="11"/>
  <c r="J82" i="11"/>
  <c r="I82" i="11"/>
  <c r="H82" i="11"/>
  <c r="G82" i="11"/>
  <c r="F82" i="11"/>
  <c r="D82" i="11"/>
  <c r="C82" i="11"/>
  <c r="L82" i="11" s="1"/>
  <c r="K81" i="11"/>
  <c r="J81" i="11"/>
  <c r="I81" i="11"/>
  <c r="H81" i="11"/>
  <c r="G81" i="11"/>
  <c r="F81" i="11"/>
  <c r="D81" i="11"/>
  <c r="E82" i="11" s="1"/>
  <c r="C81" i="11"/>
  <c r="K80" i="11"/>
  <c r="J80" i="11"/>
  <c r="I80" i="11"/>
  <c r="H80" i="11"/>
  <c r="G80" i="11"/>
  <c r="D80" i="11"/>
  <c r="E80" i="11" s="1"/>
  <c r="C80" i="11"/>
  <c r="P80" i="11" s="1"/>
  <c r="K79" i="11"/>
  <c r="J79" i="11"/>
  <c r="I79" i="11"/>
  <c r="H79" i="11"/>
  <c r="G79" i="11"/>
  <c r="D79" i="11"/>
  <c r="E79" i="11" s="1"/>
  <c r="C79" i="11"/>
  <c r="K78" i="11"/>
  <c r="J78" i="11"/>
  <c r="I78" i="11"/>
  <c r="H78" i="11"/>
  <c r="G78" i="11"/>
  <c r="D78" i="11"/>
  <c r="E78" i="11" s="1"/>
  <c r="C78" i="11"/>
  <c r="P78" i="11" s="1"/>
  <c r="P77" i="11"/>
  <c r="K77" i="11"/>
  <c r="J77" i="11"/>
  <c r="I77" i="11"/>
  <c r="H77" i="11"/>
  <c r="G77" i="11"/>
  <c r="D77" i="11"/>
  <c r="E77" i="11" s="1"/>
  <c r="C77" i="11"/>
  <c r="O77" i="11" s="1"/>
  <c r="O76" i="11"/>
  <c r="K76" i="11"/>
  <c r="J76" i="11"/>
  <c r="I76" i="11"/>
  <c r="H76" i="11"/>
  <c r="G76" i="11"/>
  <c r="D76" i="11"/>
  <c r="E76" i="11" s="1"/>
  <c r="C76" i="11"/>
  <c r="N76" i="11" s="1"/>
  <c r="N75" i="11"/>
  <c r="K75" i="11"/>
  <c r="J75" i="11"/>
  <c r="I75" i="11"/>
  <c r="H75" i="11"/>
  <c r="G75" i="11"/>
  <c r="F75" i="11"/>
  <c r="D75" i="11"/>
  <c r="E75" i="11" s="1"/>
  <c r="C75" i="11"/>
  <c r="M75" i="11" s="1"/>
  <c r="K74" i="11"/>
  <c r="J74" i="11"/>
  <c r="I74" i="11"/>
  <c r="H74" i="11"/>
  <c r="G74" i="11"/>
  <c r="F74" i="11"/>
  <c r="E74" i="11"/>
  <c r="D74" i="11"/>
  <c r="C74" i="11"/>
  <c r="L74" i="11" s="1"/>
  <c r="K73" i="11"/>
  <c r="J73" i="11"/>
  <c r="I73" i="11"/>
  <c r="H73" i="11"/>
  <c r="G73" i="11"/>
  <c r="F73" i="11"/>
  <c r="D73" i="11"/>
  <c r="E73" i="11" s="1"/>
  <c r="C73" i="11"/>
  <c r="K72" i="11"/>
  <c r="J72" i="11"/>
  <c r="I72" i="11"/>
  <c r="H72" i="11"/>
  <c r="G72" i="11"/>
  <c r="D72" i="11"/>
  <c r="E72" i="11" s="1"/>
  <c r="C72" i="11"/>
  <c r="L73" i="11" s="1"/>
  <c r="K71" i="11"/>
  <c r="J71" i="11"/>
  <c r="I71" i="11"/>
  <c r="H71" i="11"/>
  <c r="G71" i="11"/>
  <c r="D71" i="11"/>
  <c r="E71" i="11" s="1"/>
  <c r="C71" i="11"/>
  <c r="P71" i="11" s="1"/>
  <c r="K70" i="11"/>
  <c r="J70" i="11"/>
  <c r="I70" i="11"/>
  <c r="H70" i="11"/>
  <c r="G70" i="11"/>
  <c r="D70" i="11"/>
  <c r="E70" i="11" s="1"/>
  <c r="C70" i="11"/>
  <c r="P69" i="11"/>
  <c r="K69" i="11"/>
  <c r="J69" i="11"/>
  <c r="I69" i="11"/>
  <c r="H69" i="11"/>
  <c r="G69" i="11"/>
  <c r="D69" i="11"/>
  <c r="E69" i="11" s="1"/>
  <c r="C69" i="11"/>
  <c r="O68" i="11"/>
  <c r="K68" i="11"/>
  <c r="J68" i="11"/>
  <c r="I68" i="11"/>
  <c r="H68" i="11"/>
  <c r="G68" i="11"/>
  <c r="D68" i="11"/>
  <c r="E68" i="11" s="1"/>
  <c r="C68" i="11"/>
  <c r="N67" i="11"/>
  <c r="K67" i="11"/>
  <c r="J67" i="11"/>
  <c r="I67" i="11"/>
  <c r="H67" i="11"/>
  <c r="G67" i="11"/>
  <c r="F67" i="11"/>
  <c r="D67" i="11"/>
  <c r="E67" i="11" s="1"/>
  <c r="C67" i="11"/>
  <c r="M67" i="11" s="1"/>
  <c r="K66" i="11"/>
  <c r="J66" i="11"/>
  <c r="I66" i="11"/>
  <c r="H66" i="11"/>
  <c r="G66" i="11"/>
  <c r="F66" i="11"/>
  <c r="D66" i="11"/>
  <c r="C66" i="11"/>
  <c r="L66" i="11" s="1"/>
  <c r="K65" i="11"/>
  <c r="J65" i="11"/>
  <c r="I65" i="11"/>
  <c r="H65" i="11"/>
  <c r="G65" i="11"/>
  <c r="F65" i="11"/>
  <c r="D65" i="11"/>
  <c r="E66" i="11" s="1"/>
  <c r="C65" i="11"/>
  <c r="K64" i="11"/>
  <c r="J64" i="11"/>
  <c r="I64" i="11"/>
  <c r="H64" i="11"/>
  <c r="G64" i="11"/>
  <c r="D64" i="11"/>
  <c r="C64" i="11"/>
  <c r="P64" i="11" s="1"/>
  <c r="K63" i="11"/>
  <c r="J63" i="11"/>
  <c r="I63" i="11"/>
  <c r="H63" i="11"/>
  <c r="G63" i="11"/>
  <c r="D63" i="11"/>
  <c r="E63" i="11" s="1"/>
  <c r="C63" i="11"/>
  <c r="P63" i="11" s="1"/>
  <c r="K62" i="11"/>
  <c r="J62" i="11"/>
  <c r="I62" i="11"/>
  <c r="H62" i="11"/>
  <c r="G62" i="11"/>
  <c r="D62" i="11"/>
  <c r="E62" i="11" s="1"/>
  <c r="C62" i="11"/>
  <c r="P62" i="11" s="1"/>
  <c r="K61" i="11"/>
  <c r="J61" i="11"/>
  <c r="I61" i="11"/>
  <c r="H61" i="11"/>
  <c r="G61" i="11"/>
  <c r="D61" i="11"/>
  <c r="E61" i="11" s="1"/>
  <c r="C61" i="11"/>
  <c r="O61" i="11" s="1"/>
  <c r="K60" i="11"/>
  <c r="J60" i="11"/>
  <c r="I60" i="11"/>
  <c r="H60" i="11"/>
  <c r="G60" i="11"/>
  <c r="D60" i="11"/>
  <c r="E60" i="11" s="1"/>
  <c r="C60" i="11"/>
  <c r="N60" i="11" s="1"/>
  <c r="K59" i="11"/>
  <c r="J59" i="11"/>
  <c r="I59" i="11"/>
  <c r="H59" i="11"/>
  <c r="G59" i="11"/>
  <c r="F59" i="11"/>
  <c r="D59" i="11"/>
  <c r="E59" i="11" s="1"/>
  <c r="C59" i="11"/>
  <c r="M59" i="11" s="1"/>
  <c r="M58" i="11"/>
  <c r="K58" i="11"/>
  <c r="J58" i="11"/>
  <c r="I58" i="11"/>
  <c r="H58" i="11"/>
  <c r="G58" i="11"/>
  <c r="F58" i="11"/>
  <c r="E58" i="11"/>
  <c r="D58" i="11"/>
  <c r="C58" i="11"/>
  <c r="L58" i="11" s="1"/>
  <c r="L57" i="11"/>
  <c r="K57" i="11"/>
  <c r="J57" i="11"/>
  <c r="I57" i="11"/>
  <c r="H57" i="11"/>
  <c r="G57" i="11"/>
  <c r="F57" i="11"/>
  <c r="D57" i="11"/>
  <c r="E57" i="11" s="1"/>
  <c r="C57" i="11"/>
  <c r="K56" i="11"/>
  <c r="J56" i="11"/>
  <c r="I56" i="11"/>
  <c r="H56" i="11"/>
  <c r="G56" i="11"/>
  <c r="D56" i="11"/>
  <c r="C56" i="11"/>
  <c r="K55" i="11"/>
  <c r="J55" i="11"/>
  <c r="I55" i="11"/>
  <c r="H55" i="11"/>
  <c r="G55" i="11"/>
  <c r="D55" i="11"/>
  <c r="E55" i="11" s="1"/>
  <c r="C55" i="11"/>
  <c r="P55" i="11" s="1"/>
  <c r="K54" i="11"/>
  <c r="J54" i="11"/>
  <c r="I54" i="11"/>
  <c r="H54" i="11"/>
  <c r="G54" i="11"/>
  <c r="D54" i="11"/>
  <c r="E54" i="11" s="1"/>
  <c r="C54" i="11"/>
  <c r="P54" i="11" s="1"/>
  <c r="K53" i="11"/>
  <c r="J53" i="11"/>
  <c r="I53" i="11"/>
  <c r="H53" i="11"/>
  <c r="G53" i="11"/>
  <c r="D53" i="11"/>
  <c r="E53" i="11" s="1"/>
  <c r="C53" i="11"/>
  <c r="O53" i="11" s="1"/>
  <c r="O52" i="11"/>
  <c r="K52" i="11"/>
  <c r="J52" i="11"/>
  <c r="I52" i="11"/>
  <c r="H52" i="11"/>
  <c r="G52" i="11"/>
  <c r="D52" i="11"/>
  <c r="E52" i="11" s="1"/>
  <c r="C52" i="11"/>
  <c r="N52" i="11" s="1"/>
  <c r="N51" i="11"/>
  <c r="K51" i="11"/>
  <c r="J51" i="11"/>
  <c r="I51" i="11"/>
  <c r="H51" i="11"/>
  <c r="G51" i="11"/>
  <c r="F51" i="11"/>
  <c r="D51" i="11"/>
  <c r="E51" i="11" s="1"/>
  <c r="C51" i="11"/>
  <c r="M51" i="11" s="1"/>
  <c r="O50" i="11"/>
  <c r="M50" i="11"/>
  <c r="K50" i="11"/>
  <c r="J50" i="11"/>
  <c r="I50" i="11"/>
  <c r="H50" i="11"/>
  <c r="G50" i="11"/>
  <c r="F50" i="11"/>
  <c r="D50" i="11"/>
  <c r="C50" i="11"/>
  <c r="L50" i="11" s="1"/>
  <c r="K49" i="11"/>
  <c r="J49" i="11"/>
  <c r="I49" i="11"/>
  <c r="H49" i="11"/>
  <c r="G49" i="11"/>
  <c r="F49" i="11"/>
  <c r="D49" i="11"/>
  <c r="E49" i="11" s="1"/>
  <c r="C49" i="11"/>
  <c r="P89" i="11" s="1"/>
  <c r="K48" i="11"/>
  <c r="J48" i="11"/>
  <c r="I48" i="11"/>
  <c r="H48" i="11"/>
  <c r="G48" i="11"/>
  <c r="D48" i="11"/>
  <c r="C48" i="11"/>
  <c r="L49" i="11" s="1"/>
  <c r="K47" i="11"/>
  <c r="J47" i="11"/>
  <c r="I47" i="11"/>
  <c r="H47" i="11"/>
  <c r="G47" i="11"/>
  <c r="D47" i="11"/>
  <c r="E47" i="11" s="1"/>
  <c r="C47" i="11"/>
  <c r="P47" i="11" s="1"/>
  <c r="K46" i="11"/>
  <c r="J46" i="11"/>
  <c r="I46" i="11"/>
  <c r="H46" i="11"/>
  <c r="G46" i="11"/>
  <c r="D46" i="11"/>
  <c r="E46" i="11" s="1"/>
  <c r="C46" i="11"/>
  <c r="P46" i="11" s="1"/>
  <c r="P45" i="11"/>
  <c r="K45" i="11"/>
  <c r="J45" i="11"/>
  <c r="I45" i="11"/>
  <c r="H45" i="11"/>
  <c r="G45" i="11"/>
  <c r="D45" i="11"/>
  <c r="E45" i="11" s="1"/>
  <c r="C45" i="11"/>
  <c r="O45" i="11" s="1"/>
  <c r="O44" i="11"/>
  <c r="K44" i="11"/>
  <c r="J44" i="11"/>
  <c r="I44" i="11"/>
  <c r="H44" i="11"/>
  <c r="G44" i="11"/>
  <c r="D44" i="11"/>
  <c r="E44" i="11" s="1"/>
  <c r="C44" i="11"/>
  <c r="N44" i="11" s="1"/>
  <c r="N43" i="11"/>
  <c r="K43" i="11"/>
  <c r="J43" i="11"/>
  <c r="I43" i="11"/>
  <c r="H43" i="11"/>
  <c r="G43" i="11"/>
  <c r="F43" i="11"/>
  <c r="D43" i="11"/>
  <c r="C43" i="11"/>
  <c r="M43" i="11" s="1"/>
  <c r="M42" i="11"/>
  <c r="L42" i="11"/>
  <c r="K42" i="11"/>
  <c r="J42" i="11"/>
  <c r="I42" i="11"/>
  <c r="H42" i="11"/>
  <c r="G42" i="11"/>
  <c r="F42" i="11"/>
  <c r="D42" i="11"/>
  <c r="E42" i="11" s="1"/>
  <c r="C42" i="11"/>
  <c r="P82" i="11" s="1"/>
  <c r="J41" i="11"/>
  <c r="I41" i="11"/>
  <c r="H41" i="11"/>
  <c r="G41" i="11"/>
  <c r="D41" i="11"/>
  <c r="E41" i="11" s="1"/>
  <c r="C41" i="11"/>
  <c r="O41" i="11" s="1"/>
  <c r="O40" i="11"/>
  <c r="J40" i="11"/>
  <c r="I40" i="11"/>
  <c r="H40" i="11"/>
  <c r="G40" i="11"/>
  <c r="F40" i="11"/>
  <c r="D40" i="11"/>
  <c r="E40" i="11" s="1"/>
  <c r="C40" i="11"/>
  <c r="N40" i="11" s="1"/>
  <c r="J39" i="11"/>
  <c r="I39" i="11"/>
  <c r="H39" i="11"/>
  <c r="G39" i="11"/>
  <c r="E39" i="11"/>
  <c r="D39" i="11"/>
  <c r="C39" i="11"/>
  <c r="L39" i="11" s="1"/>
  <c r="J38" i="11"/>
  <c r="I38" i="11"/>
  <c r="H38" i="11"/>
  <c r="G38" i="11"/>
  <c r="D38" i="11"/>
  <c r="E38" i="11" s="1"/>
  <c r="C38" i="11"/>
  <c r="O38" i="11" s="1"/>
  <c r="N37" i="11"/>
  <c r="J37" i="11"/>
  <c r="I37" i="11"/>
  <c r="H37" i="11"/>
  <c r="G37" i="11"/>
  <c r="F37" i="11"/>
  <c r="E37" i="11"/>
  <c r="D37" i="11"/>
  <c r="C37" i="11"/>
  <c r="M37" i="11" s="1"/>
  <c r="M36" i="11"/>
  <c r="J36" i="11"/>
  <c r="I36" i="11"/>
  <c r="H36" i="11"/>
  <c r="G36" i="11"/>
  <c r="D36" i="11"/>
  <c r="E36" i="11" s="1"/>
  <c r="C36" i="11"/>
  <c r="O36" i="11" s="1"/>
  <c r="J35" i="11"/>
  <c r="I35" i="11"/>
  <c r="H35" i="11"/>
  <c r="G35" i="11"/>
  <c r="D35" i="11"/>
  <c r="C35" i="11"/>
  <c r="O35" i="11" s="1"/>
  <c r="M34" i="11"/>
  <c r="J34" i="11"/>
  <c r="I34" i="11"/>
  <c r="H34" i="11"/>
  <c r="G34" i="11"/>
  <c r="F34" i="11"/>
  <c r="D34" i="11"/>
  <c r="E34" i="11" s="1"/>
  <c r="C34" i="11"/>
  <c r="L34" i="11" s="1"/>
  <c r="J33" i="11"/>
  <c r="I33" i="11"/>
  <c r="H33" i="11"/>
  <c r="G33" i="11"/>
  <c r="D33" i="11"/>
  <c r="E33" i="11" s="1"/>
  <c r="C33" i="11"/>
  <c r="O33" i="11" s="1"/>
  <c r="N32" i="11"/>
  <c r="J32" i="11"/>
  <c r="I32" i="11"/>
  <c r="H32" i="11"/>
  <c r="G32" i="11"/>
  <c r="F32" i="11"/>
  <c r="E32" i="11"/>
  <c r="D32" i="11"/>
  <c r="C32" i="11"/>
  <c r="M32" i="11" s="1"/>
  <c r="I31" i="11"/>
  <c r="H31" i="11"/>
  <c r="G31" i="11"/>
  <c r="D31" i="11"/>
  <c r="E31" i="11" s="1"/>
  <c r="C31" i="11"/>
  <c r="F31" i="11" s="1"/>
  <c r="I30" i="11"/>
  <c r="H30" i="11"/>
  <c r="G30" i="11"/>
  <c r="E30" i="11"/>
  <c r="D30" i="11"/>
  <c r="C30" i="11"/>
  <c r="M30" i="11" s="1"/>
  <c r="I29" i="11"/>
  <c r="H29" i="11"/>
  <c r="G29" i="11"/>
  <c r="F29" i="11"/>
  <c r="D29" i="11"/>
  <c r="E29" i="11" s="1"/>
  <c r="C29" i="11"/>
  <c r="N29" i="11" s="1"/>
  <c r="I28" i="11"/>
  <c r="H28" i="11"/>
  <c r="G28" i="11"/>
  <c r="D28" i="11"/>
  <c r="C28" i="11"/>
  <c r="F28" i="11" s="1"/>
  <c r="N27" i="11"/>
  <c r="I27" i="11"/>
  <c r="H27" i="11"/>
  <c r="G27" i="11"/>
  <c r="F27" i="11"/>
  <c r="D27" i="11"/>
  <c r="E27" i="11" s="1"/>
  <c r="C27" i="11"/>
  <c r="M27" i="11" s="1"/>
  <c r="I26" i="11"/>
  <c r="H26" i="11"/>
  <c r="G26" i="11"/>
  <c r="D26" i="11"/>
  <c r="E26" i="11" s="1"/>
  <c r="C26" i="11"/>
  <c r="F26" i="11" s="1"/>
  <c r="N25" i="11"/>
  <c r="L25" i="11"/>
  <c r="I25" i="11"/>
  <c r="H25" i="11"/>
  <c r="G25" i="11"/>
  <c r="D25" i="11"/>
  <c r="E25" i="11" s="1"/>
  <c r="C25" i="11"/>
  <c r="P65" i="11" s="1"/>
  <c r="I24" i="11"/>
  <c r="H24" i="11"/>
  <c r="G24" i="11"/>
  <c r="F24" i="11"/>
  <c r="E24" i="11"/>
  <c r="D24" i="11"/>
  <c r="C24" i="11"/>
  <c r="L23" i="11"/>
  <c r="I23" i="11"/>
  <c r="H23" i="11"/>
  <c r="G23" i="11"/>
  <c r="D23" i="11"/>
  <c r="E23" i="11" s="1"/>
  <c r="C23" i="11"/>
  <c r="F23" i="11" s="1"/>
  <c r="I22" i="11"/>
  <c r="H22" i="11"/>
  <c r="G22" i="11"/>
  <c r="D22" i="11"/>
  <c r="E22" i="11" s="1"/>
  <c r="C22" i="11"/>
  <c r="F22" i="11" s="1"/>
  <c r="H21" i="11"/>
  <c r="G21" i="11"/>
  <c r="D21" i="11"/>
  <c r="C21" i="11"/>
  <c r="H20" i="11"/>
  <c r="G20" i="11"/>
  <c r="F20" i="11"/>
  <c r="D20" i="11"/>
  <c r="C20" i="11"/>
  <c r="P60" i="11" s="1"/>
  <c r="L19" i="11"/>
  <c r="H19" i="11"/>
  <c r="G19" i="11"/>
  <c r="F19" i="11"/>
  <c r="E19" i="11"/>
  <c r="D19" i="11"/>
  <c r="C19" i="11"/>
  <c r="L20" i="11" s="1"/>
  <c r="L18" i="11"/>
  <c r="H18" i="11"/>
  <c r="G18" i="11"/>
  <c r="F18" i="11"/>
  <c r="D18" i="11"/>
  <c r="E18" i="11" s="1"/>
  <c r="C18" i="11"/>
  <c r="P58" i="11" s="1"/>
  <c r="M17" i="11"/>
  <c r="L17" i="11"/>
  <c r="H17" i="11"/>
  <c r="G17" i="11"/>
  <c r="D17" i="11"/>
  <c r="E17" i="11" s="1"/>
  <c r="C17" i="11"/>
  <c r="F17" i="11" s="1"/>
  <c r="M16" i="11"/>
  <c r="H16" i="11"/>
  <c r="G16" i="11"/>
  <c r="D16" i="11"/>
  <c r="E16" i="11" s="1"/>
  <c r="C16" i="11"/>
  <c r="F16" i="11" s="1"/>
  <c r="L15" i="11"/>
  <c r="H15" i="11"/>
  <c r="G15" i="11"/>
  <c r="D15" i="11"/>
  <c r="E15" i="11" s="1"/>
  <c r="C15" i="11"/>
  <c r="F15" i="11" s="1"/>
  <c r="H14" i="11"/>
  <c r="G14" i="11"/>
  <c r="D14" i="11"/>
  <c r="E14" i="11" s="1"/>
  <c r="C14" i="11"/>
  <c r="H13" i="11"/>
  <c r="G13" i="11"/>
  <c r="E13" i="11"/>
  <c r="D13" i="11"/>
  <c r="C13" i="11"/>
  <c r="H12" i="11"/>
  <c r="G12" i="11"/>
  <c r="D12" i="11"/>
  <c r="C12" i="11"/>
  <c r="G11" i="11"/>
  <c r="D11" i="11"/>
  <c r="E11" i="11" s="1"/>
  <c r="C11" i="11"/>
  <c r="L11" i="11" s="1"/>
  <c r="A11" i="1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G10" i="11"/>
  <c r="D10" i="11"/>
  <c r="E10" i="11" s="1"/>
  <c r="C10" i="11"/>
  <c r="L10" i="11" s="1"/>
  <c r="L9" i="11"/>
  <c r="G9" i="11"/>
  <c r="D9" i="11"/>
  <c r="E9" i="11" s="1"/>
  <c r="C9" i="11"/>
  <c r="F9" i="11" s="1"/>
  <c r="L8" i="11"/>
  <c r="G8" i="11"/>
  <c r="D8" i="11"/>
  <c r="E8" i="11" s="1"/>
  <c r="C8" i="11"/>
  <c r="F8" i="11" s="1"/>
  <c r="L7" i="11"/>
  <c r="G7" i="11"/>
  <c r="F7" i="11"/>
  <c r="D7" i="11"/>
  <c r="E7" i="11" s="1"/>
  <c r="C7" i="11"/>
  <c r="O37" i="11" s="1"/>
  <c r="L6" i="11"/>
  <c r="G6" i="11"/>
  <c r="F6" i="11"/>
  <c r="E6" i="11"/>
  <c r="D6" i="11"/>
  <c r="C6" i="11"/>
  <c r="G5" i="11"/>
  <c r="F5" i="11"/>
  <c r="D5" i="11"/>
  <c r="E5" i="11" s="1"/>
  <c r="C5" i="11"/>
  <c r="G4" i="11"/>
  <c r="E4" i="11"/>
  <c r="D4" i="11"/>
  <c r="C4" i="11"/>
  <c r="G3" i="11"/>
  <c r="E3" i="11"/>
  <c r="D3" i="11"/>
  <c r="C3" i="11"/>
  <c r="F3" i="11" s="1"/>
  <c r="A3" i="11"/>
  <c r="A4" i="11" s="1"/>
  <c r="A5" i="11" s="1"/>
  <c r="A6" i="11" s="1"/>
  <c r="A7" i="11" s="1"/>
  <c r="A8" i="11" s="1"/>
  <c r="A9" i="11" s="1"/>
  <c r="A10" i="11" s="1"/>
  <c r="E1" i="11"/>
  <c r="D1" i="11"/>
  <c r="C1" i="11"/>
  <c r="B29" i="9"/>
  <c r="F29" i="9" s="1"/>
  <c r="B27" i="9"/>
  <c r="F27" i="9" s="1"/>
  <c r="B25" i="9"/>
  <c r="B23" i="9"/>
  <c r="B21" i="9"/>
  <c r="B28" i="9"/>
  <c r="B26" i="9"/>
  <c r="B24" i="9"/>
  <c r="B22" i="9"/>
  <c r="B20" i="9"/>
  <c r="B19" i="9"/>
  <c r="B18" i="9"/>
  <c r="F25" i="9" l="1"/>
  <c r="F19" i="9"/>
  <c r="F23" i="9"/>
  <c r="F21" i="9"/>
  <c r="D19" i="9"/>
  <c r="H19" i="9" s="1"/>
  <c r="D29" i="9"/>
  <c r="H29" i="9" s="1"/>
  <c r="M13" i="11"/>
  <c r="L13" i="11"/>
  <c r="F13" i="11"/>
  <c r="O43" i="11"/>
  <c r="E35" i="11"/>
  <c r="E21" i="11"/>
  <c r="E20" i="11"/>
  <c r="N59" i="11"/>
  <c r="P88" i="11"/>
  <c r="L4" i="11"/>
  <c r="L5" i="11"/>
  <c r="F4" i="11"/>
  <c r="O34" i="11"/>
  <c r="P44" i="11"/>
  <c r="M14" i="11"/>
  <c r="E28" i="11"/>
  <c r="L12" i="11"/>
  <c r="O42" i="11"/>
  <c r="F12" i="11"/>
  <c r="P52" i="11"/>
  <c r="L30" i="11"/>
  <c r="O60" i="11"/>
  <c r="F30" i="11"/>
  <c r="L31" i="11"/>
  <c r="N50" i="11"/>
  <c r="N30" i="11"/>
  <c r="O39" i="11"/>
  <c r="F39" i="11"/>
  <c r="N39" i="11"/>
  <c r="M49" i="11"/>
  <c r="M39" i="11"/>
  <c r="P48" i="11"/>
  <c r="O48" i="11"/>
  <c r="N48" i="11"/>
  <c r="F48" i="11"/>
  <c r="M48" i="11"/>
  <c r="L48" i="11"/>
  <c r="P79" i="11"/>
  <c r="M21" i="11"/>
  <c r="L21" i="11"/>
  <c r="F21" i="11"/>
  <c r="O51" i="11"/>
  <c r="P61" i="11"/>
  <c r="E43" i="11"/>
  <c r="L14" i="11"/>
  <c r="N24" i="11"/>
  <c r="E50" i="11"/>
  <c r="N68" i="11"/>
  <c r="O69" i="11"/>
  <c r="P70" i="11"/>
  <c r="L22" i="11"/>
  <c r="P53" i="11"/>
  <c r="M66" i="11"/>
  <c r="P56" i="11"/>
  <c r="O56" i="11"/>
  <c r="N56" i="11"/>
  <c r="F56" i="11"/>
  <c r="M56" i="11"/>
  <c r="L56" i="11"/>
  <c r="L81" i="11"/>
  <c r="E90" i="11"/>
  <c r="M15" i="11"/>
  <c r="L16" i="11"/>
  <c r="M22" i="11"/>
  <c r="M25" i="11"/>
  <c r="L28" i="11"/>
  <c r="N34" i="11"/>
  <c r="L36" i="11"/>
  <c r="M57" i="11"/>
  <c r="N58" i="11"/>
  <c r="O59" i="11"/>
  <c r="L64" i="11"/>
  <c r="E65" i="11"/>
  <c r="M65" i="11"/>
  <c r="N66" i="11"/>
  <c r="O67" i="11"/>
  <c r="P68" i="11"/>
  <c r="L72" i="11"/>
  <c r="M73" i="11"/>
  <c r="N74" i="11"/>
  <c r="O75" i="11"/>
  <c r="P76" i="11"/>
  <c r="L80" i="11"/>
  <c r="E81" i="11"/>
  <c r="M81" i="11"/>
  <c r="N82" i="11"/>
  <c r="O83" i="11"/>
  <c r="P84" i="11"/>
  <c r="L88" i="11"/>
  <c r="M89" i="11"/>
  <c r="N90" i="11"/>
  <c r="O91" i="11"/>
  <c r="P92" i="11"/>
  <c r="E12" i="11"/>
  <c r="M28" i="11"/>
  <c r="L33" i="11"/>
  <c r="L41" i="11"/>
  <c r="N42" i="11"/>
  <c r="P43" i="11"/>
  <c r="L47" i="11"/>
  <c r="E48" i="11"/>
  <c r="N49" i="11"/>
  <c r="P51" i="11"/>
  <c r="L55" i="11"/>
  <c r="E56" i="11"/>
  <c r="N57" i="11"/>
  <c r="O58" i="11"/>
  <c r="P59" i="11"/>
  <c r="L63" i="11"/>
  <c r="E64" i="11"/>
  <c r="M64" i="11"/>
  <c r="N65" i="11"/>
  <c r="O66" i="11"/>
  <c r="P67" i="11"/>
  <c r="L71" i="11"/>
  <c r="M72" i="11"/>
  <c r="N73" i="11"/>
  <c r="O74" i="11"/>
  <c r="P75" i="11"/>
  <c r="L79" i="11"/>
  <c r="M80" i="11"/>
  <c r="N81" i="11"/>
  <c r="O82" i="11"/>
  <c r="P83" i="11"/>
  <c r="L87" i="11"/>
  <c r="M88" i="11"/>
  <c r="N89" i="11"/>
  <c r="O90" i="11"/>
  <c r="P91" i="11"/>
  <c r="L65" i="11"/>
  <c r="M74" i="11"/>
  <c r="L89" i="11"/>
  <c r="M90" i="11"/>
  <c r="M23" i="11"/>
  <c r="L26" i="11"/>
  <c r="N28" i="11"/>
  <c r="M31" i="11"/>
  <c r="M33" i="11"/>
  <c r="N36" i="11"/>
  <c r="L38" i="11"/>
  <c r="M41" i="11"/>
  <c r="L46" i="11"/>
  <c r="M47" i="11"/>
  <c r="O49" i="11"/>
  <c r="P50" i="11"/>
  <c r="L54" i="11"/>
  <c r="M55" i="11"/>
  <c r="O57" i="11"/>
  <c r="L62" i="11"/>
  <c r="M63" i="11"/>
  <c r="F64" i="11"/>
  <c r="N64" i="11"/>
  <c r="O65" i="11"/>
  <c r="P66" i="11"/>
  <c r="L70" i="11"/>
  <c r="M71" i="11"/>
  <c r="F72" i="11"/>
  <c r="N72" i="11"/>
  <c r="O73" i="11"/>
  <c r="P74" i="11"/>
  <c r="L78" i="11"/>
  <c r="M79" i="11"/>
  <c r="F80" i="11"/>
  <c r="N80" i="11"/>
  <c r="O81" i="11"/>
  <c r="L86" i="11"/>
  <c r="M87" i="11"/>
  <c r="F88" i="11"/>
  <c r="N88" i="11"/>
  <c r="O89" i="11"/>
  <c r="P90" i="11"/>
  <c r="L94" i="11"/>
  <c r="F11" i="11"/>
  <c r="F14" i="11"/>
  <c r="M18" i="11"/>
  <c r="N23" i="11"/>
  <c r="F25" i="11"/>
  <c r="M26" i="11"/>
  <c r="L29" i="11"/>
  <c r="N31" i="11"/>
  <c r="N33" i="11"/>
  <c r="L35" i="11"/>
  <c r="F36" i="11"/>
  <c r="M38" i="11"/>
  <c r="N41" i="11"/>
  <c r="L45" i="11"/>
  <c r="M46" i="11"/>
  <c r="F47" i="11"/>
  <c r="N47" i="11"/>
  <c r="P49" i="11"/>
  <c r="L53" i="11"/>
  <c r="M54" i="11"/>
  <c r="F55" i="11"/>
  <c r="N55" i="11"/>
  <c r="P57" i="11"/>
  <c r="L61" i="11"/>
  <c r="M62" i="11"/>
  <c r="F63" i="11"/>
  <c r="N63" i="11"/>
  <c r="O64" i="11"/>
  <c r="L69" i="11"/>
  <c r="M70" i="11"/>
  <c r="F71" i="11"/>
  <c r="N71" i="11"/>
  <c r="O72" i="11"/>
  <c r="P73" i="11"/>
  <c r="L77" i="11"/>
  <c r="M78" i="11"/>
  <c r="F79" i="11"/>
  <c r="N79" i="11"/>
  <c r="O80" i="11"/>
  <c r="P81" i="11"/>
  <c r="L85" i="11"/>
  <c r="M86" i="11"/>
  <c r="F87" i="11"/>
  <c r="N87" i="11"/>
  <c r="O88" i="11"/>
  <c r="L93" i="11"/>
  <c r="M94" i="11"/>
  <c r="F10" i="11"/>
  <c r="M19" i="11"/>
  <c r="L24" i="11"/>
  <c r="N26" i="11"/>
  <c r="M29" i="11"/>
  <c r="F33" i="11"/>
  <c r="M35" i="11"/>
  <c r="N38" i="11"/>
  <c r="L40" i="11"/>
  <c r="F41" i="11"/>
  <c r="L44" i="11"/>
  <c r="M45" i="11"/>
  <c r="F46" i="11"/>
  <c r="N46" i="11"/>
  <c r="O47" i="11"/>
  <c r="L52" i="11"/>
  <c r="M53" i="11"/>
  <c r="F54" i="11"/>
  <c r="N54" i="11"/>
  <c r="O55" i="11"/>
  <c r="L60" i="11"/>
  <c r="M61" i="11"/>
  <c r="F62" i="11"/>
  <c r="N62" i="11"/>
  <c r="O63" i="11"/>
  <c r="L68" i="11"/>
  <c r="M69" i="11"/>
  <c r="F70" i="11"/>
  <c r="N70" i="11"/>
  <c r="O71" i="11"/>
  <c r="P72" i="11"/>
  <c r="L76" i="11"/>
  <c r="M77" i="11"/>
  <c r="F78" i="11"/>
  <c r="N78" i="11"/>
  <c r="O79" i="11"/>
  <c r="L84" i="11"/>
  <c r="M85" i="11"/>
  <c r="F86" i="11"/>
  <c r="N86" i="11"/>
  <c r="O87" i="11"/>
  <c r="L92" i="11"/>
  <c r="M93" i="11"/>
  <c r="F94" i="11"/>
  <c r="N94" i="11"/>
  <c r="M82" i="11"/>
  <c r="M20" i="11"/>
  <c r="M24" i="11"/>
  <c r="L27" i="11"/>
  <c r="L32" i="11"/>
  <c r="N35" i="11"/>
  <c r="L37" i="11"/>
  <c r="F38" i="11"/>
  <c r="M40" i="11"/>
  <c r="L43" i="11"/>
  <c r="M44" i="11"/>
  <c r="F45" i="11"/>
  <c r="N45" i="11"/>
  <c r="O46" i="11"/>
  <c r="L51" i="11"/>
  <c r="M52" i="11"/>
  <c r="F53" i="11"/>
  <c r="N53" i="11"/>
  <c r="O54" i="11"/>
  <c r="L59" i="11"/>
  <c r="M60" i="11"/>
  <c r="F61" i="11"/>
  <c r="N61" i="11"/>
  <c r="O62" i="11"/>
  <c r="L67" i="11"/>
  <c r="M68" i="11"/>
  <c r="F69" i="11"/>
  <c r="N69" i="11"/>
  <c r="O70" i="11"/>
  <c r="L75" i="11"/>
  <c r="M76" i="11"/>
  <c r="F77" i="11"/>
  <c r="N77" i="11"/>
  <c r="O78" i="11"/>
  <c r="L83" i="11"/>
  <c r="M84" i="11"/>
  <c r="F85" i="11"/>
  <c r="N85" i="11"/>
  <c r="O86" i="11"/>
  <c r="L91" i="11"/>
  <c r="M92" i="11"/>
  <c r="F93" i="11"/>
  <c r="N93" i="11"/>
  <c r="O94" i="11"/>
  <c r="F35" i="11"/>
  <c r="F44" i="11"/>
  <c r="F52" i="11"/>
  <c r="F60" i="11"/>
  <c r="F68" i="11"/>
  <c r="F76" i="11"/>
  <c r="F84" i="11"/>
  <c r="F92" i="11"/>
  <c r="D25" i="9"/>
  <c r="H25" i="9" s="1"/>
  <c r="D23" i="9"/>
  <c r="H23" i="9" s="1"/>
  <c r="D27" i="9"/>
  <c r="H27" i="9" s="1"/>
  <c r="D21" i="9"/>
  <c r="H21" i="9" s="1"/>
  <c r="A3" i="9"/>
  <c r="A18" i="9" s="1"/>
  <c r="C3" i="9"/>
  <c r="C18" i="9" s="1"/>
  <c r="A4" i="9"/>
  <c r="A19" i="9" s="1"/>
  <c r="D4" i="9"/>
  <c r="H4" i="9" s="1"/>
  <c r="C4" i="9"/>
  <c r="C19" i="9" s="1"/>
  <c r="A5" i="9"/>
  <c r="A20" i="9" s="1"/>
  <c r="C5" i="9"/>
  <c r="C20" i="9" s="1"/>
  <c r="A6" i="9"/>
  <c r="A21" i="9" s="1"/>
  <c r="C6" i="9"/>
  <c r="A7" i="9"/>
  <c r="A22" i="9" s="1"/>
  <c r="C7" i="9"/>
  <c r="C22" i="9" s="1"/>
  <c r="A8" i="9"/>
  <c r="A23" i="9" s="1"/>
  <c r="C8" i="9"/>
  <c r="C23" i="9" s="1"/>
  <c r="A9" i="9"/>
  <c r="A24" i="9" s="1"/>
  <c r="C9" i="9"/>
  <c r="C24" i="9" s="1"/>
  <c r="A11" i="9"/>
  <c r="A26" i="9" s="1"/>
  <c r="C11" i="9"/>
  <c r="C26" i="9" s="1"/>
  <c r="A10" i="9"/>
  <c r="A25" i="9" s="1"/>
  <c r="C10" i="9"/>
  <c r="C25" i="9" s="1"/>
  <c r="C12" i="9"/>
  <c r="C27" i="9" s="1"/>
  <c r="A12" i="9"/>
  <c r="A27" i="9" s="1"/>
  <c r="C13" i="9"/>
  <c r="C28" i="9" s="1"/>
  <c r="C14" i="9"/>
  <c r="A13" i="9"/>
  <c r="A28" i="9" s="1"/>
  <c r="A14" i="9"/>
  <c r="A29" i="9" s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N23" i="1"/>
  <c r="M77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4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3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2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12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3" i="1"/>
  <c r="D94" i="2"/>
  <c r="C94" i="2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E3" i="1"/>
  <c r="E1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E76" i="1" s="1"/>
  <c r="D75" i="1"/>
  <c r="D74" i="1"/>
  <c r="D73" i="1"/>
  <c r="D72" i="1"/>
  <c r="D71" i="1"/>
  <c r="D70" i="1"/>
  <c r="D69" i="1"/>
  <c r="D68" i="1"/>
  <c r="E68" i="1" s="1"/>
  <c r="D67" i="1"/>
  <c r="D66" i="1"/>
  <c r="D65" i="1"/>
  <c r="D64" i="1"/>
  <c r="D63" i="1"/>
  <c r="D62" i="1"/>
  <c r="D61" i="1"/>
  <c r="D60" i="1"/>
  <c r="E60" i="1" s="1"/>
  <c r="D59" i="1"/>
  <c r="D58" i="1"/>
  <c r="D57" i="1"/>
  <c r="D56" i="1"/>
  <c r="D55" i="1"/>
  <c r="D54" i="1"/>
  <c r="D53" i="1"/>
  <c r="D52" i="1"/>
  <c r="E52" i="1" s="1"/>
  <c r="D51" i="1"/>
  <c r="D50" i="1"/>
  <c r="D49" i="1"/>
  <c r="D48" i="1"/>
  <c r="D47" i="1"/>
  <c r="D46" i="1"/>
  <c r="D45" i="1"/>
  <c r="D44" i="1"/>
  <c r="E44" i="1" s="1"/>
  <c r="D43" i="1"/>
  <c r="D42" i="1"/>
  <c r="D41" i="1"/>
  <c r="D40" i="1"/>
  <c r="D39" i="1"/>
  <c r="D38" i="1"/>
  <c r="D37" i="1"/>
  <c r="D36" i="1"/>
  <c r="E36" i="1" s="1"/>
  <c r="D35" i="1"/>
  <c r="D34" i="1"/>
  <c r="D33" i="1"/>
  <c r="D32" i="1"/>
  <c r="D31" i="1"/>
  <c r="D30" i="1"/>
  <c r="D9" i="1"/>
  <c r="D8" i="1"/>
  <c r="E8" i="1" s="1"/>
  <c r="D7" i="1"/>
  <c r="D6" i="1"/>
  <c r="D5" i="1"/>
  <c r="D4" i="1"/>
  <c r="D3" i="1"/>
  <c r="D1" i="1"/>
  <c r="C4" i="1"/>
  <c r="F4" i="1" s="1"/>
  <c r="C5" i="1"/>
  <c r="F5" i="1" s="1"/>
  <c r="C6" i="1"/>
  <c r="F6" i="1" s="1"/>
  <c r="C7" i="1"/>
  <c r="F7" i="1" s="1"/>
  <c r="C8" i="1"/>
  <c r="F8" i="1" s="1"/>
  <c r="C9" i="1"/>
  <c r="F9" i="1" s="1"/>
  <c r="C10" i="1"/>
  <c r="F10" i="1" s="1"/>
  <c r="C11" i="1"/>
  <c r="F11" i="1" s="1"/>
  <c r="C12" i="1"/>
  <c r="F12" i="1" s="1"/>
  <c r="C13" i="1"/>
  <c r="F13" i="1" s="1"/>
  <c r="C14" i="1"/>
  <c r="F14" i="1" s="1"/>
  <c r="C15" i="1"/>
  <c r="F15" i="1" s="1"/>
  <c r="C16" i="1"/>
  <c r="F16" i="1" s="1"/>
  <c r="C17" i="1"/>
  <c r="F17" i="1" s="1"/>
  <c r="C18" i="1"/>
  <c r="F18" i="1" s="1"/>
  <c r="C19" i="1"/>
  <c r="F19" i="1" s="1"/>
  <c r="C20" i="1"/>
  <c r="F20" i="1" s="1"/>
  <c r="C21" i="1"/>
  <c r="F21" i="1" s="1"/>
  <c r="C22" i="1"/>
  <c r="F22" i="1" s="1"/>
  <c r="C23" i="1"/>
  <c r="F23" i="1" s="1"/>
  <c r="C24" i="1"/>
  <c r="F24" i="1" s="1"/>
  <c r="C25" i="1"/>
  <c r="F25" i="1" s="1"/>
  <c r="C26" i="1"/>
  <c r="F26" i="1" s="1"/>
  <c r="C27" i="1"/>
  <c r="F27" i="1" s="1"/>
  <c r="C28" i="1"/>
  <c r="F28" i="1" s="1"/>
  <c r="C29" i="1"/>
  <c r="F29" i="1" s="1"/>
  <c r="C30" i="1"/>
  <c r="F30" i="1" s="1"/>
  <c r="C31" i="1"/>
  <c r="F31" i="1" s="1"/>
  <c r="C32" i="1"/>
  <c r="F32" i="1" s="1"/>
  <c r="C33" i="1"/>
  <c r="F33" i="1" s="1"/>
  <c r="C34" i="1"/>
  <c r="F34" i="1" s="1"/>
  <c r="C35" i="1"/>
  <c r="F35" i="1" s="1"/>
  <c r="C36" i="1"/>
  <c r="F36" i="1" s="1"/>
  <c r="C37" i="1"/>
  <c r="F37" i="1" s="1"/>
  <c r="C38" i="1"/>
  <c r="F38" i="1" s="1"/>
  <c r="C39" i="1"/>
  <c r="F39" i="1" s="1"/>
  <c r="C40" i="1"/>
  <c r="F40" i="1" s="1"/>
  <c r="C41" i="1"/>
  <c r="F41" i="1" s="1"/>
  <c r="C42" i="1"/>
  <c r="F42" i="1" s="1"/>
  <c r="C43" i="1"/>
  <c r="F43" i="1" s="1"/>
  <c r="C44" i="1"/>
  <c r="F44" i="1" s="1"/>
  <c r="C45" i="1"/>
  <c r="F45" i="1" s="1"/>
  <c r="C46" i="1"/>
  <c r="F46" i="1" s="1"/>
  <c r="C47" i="1"/>
  <c r="F47" i="1" s="1"/>
  <c r="C48" i="1"/>
  <c r="F48" i="1" s="1"/>
  <c r="C49" i="1"/>
  <c r="F49" i="1" s="1"/>
  <c r="C50" i="1"/>
  <c r="F50" i="1" s="1"/>
  <c r="C51" i="1"/>
  <c r="F51" i="1" s="1"/>
  <c r="C52" i="1"/>
  <c r="F52" i="1" s="1"/>
  <c r="C53" i="1"/>
  <c r="F53" i="1" s="1"/>
  <c r="C54" i="1"/>
  <c r="F54" i="1" s="1"/>
  <c r="C55" i="1"/>
  <c r="F55" i="1" s="1"/>
  <c r="C56" i="1"/>
  <c r="F56" i="1" s="1"/>
  <c r="C57" i="1"/>
  <c r="F57" i="1" s="1"/>
  <c r="C58" i="1"/>
  <c r="F58" i="1" s="1"/>
  <c r="C59" i="1"/>
  <c r="F59" i="1" s="1"/>
  <c r="C60" i="1"/>
  <c r="F60" i="1" s="1"/>
  <c r="C61" i="1"/>
  <c r="F61" i="1" s="1"/>
  <c r="C62" i="1"/>
  <c r="F62" i="1" s="1"/>
  <c r="C63" i="1"/>
  <c r="F63" i="1" s="1"/>
  <c r="C64" i="1"/>
  <c r="F64" i="1" s="1"/>
  <c r="C65" i="1"/>
  <c r="F65" i="1" s="1"/>
  <c r="C66" i="1"/>
  <c r="F66" i="1" s="1"/>
  <c r="C67" i="1"/>
  <c r="F67" i="1" s="1"/>
  <c r="C68" i="1"/>
  <c r="F68" i="1" s="1"/>
  <c r="C69" i="1"/>
  <c r="F69" i="1" s="1"/>
  <c r="C70" i="1"/>
  <c r="F70" i="1" s="1"/>
  <c r="C71" i="1"/>
  <c r="F71" i="1" s="1"/>
  <c r="C72" i="1"/>
  <c r="F72" i="1" s="1"/>
  <c r="C73" i="1"/>
  <c r="F73" i="1" s="1"/>
  <c r="C74" i="1"/>
  <c r="F74" i="1" s="1"/>
  <c r="C75" i="1"/>
  <c r="F75" i="1" s="1"/>
  <c r="C76" i="1"/>
  <c r="F76" i="1" s="1"/>
  <c r="C77" i="1"/>
  <c r="F77" i="1" s="1"/>
  <c r="C78" i="1"/>
  <c r="F78" i="1" s="1"/>
  <c r="C79" i="1"/>
  <c r="F79" i="1" s="1"/>
  <c r="C80" i="1"/>
  <c r="F80" i="1" s="1"/>
  <c r="C81" i="1"/>
  <c r="F81" i="1" s="1"/>
  <c r="C82" i="1"/>
  <c r="F82" i="1" s="1"/>
  <c r="C83" i="1"/>
  <c r="F83" i="1" s="1"/>
  <c r="C84" i="1"/>
  <c r="F84" i="1" s="1"/>
  <c r="C85" i="1"/>
  <c r="F85" i="1" s="1"/>
  <c r="C86" i="1"/>
  <c r="F86" i="1" s="1"/>
  <c r="C87" i="1"/>
  <c r="F87" i="1" s="1"/>
  <c r="C88" i="1"/>
  <c r="F88" i="1" s="1"/>
  <c r="C89" i="1"/>
  <c r="F89" i="1" s="1"/>
  <c r="C90" i="1"/>
  <c r="F90" i="1" s="1"/>
  <c r="C91" i="1"/>
  <c r="F91" i="1" s="1"/>
  <c r="C92" i="1"/>
  <c r="F92" i="1" s="1"/>
  <c r="C93" i="1"/>
  <c r="F93" i="1" s="1"/>
  <c r="C94" i="1"/>
  <c r="F94" i="1" s="1"/>
  <c r="C3" i="1"/>
  <c r="F3" i="1" s="1"/>
  <c r="C1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E25" i="9" l="1"/>
  <c r="I25" i="9" s="1"/>
  <c r="C29" i="9"/>
  <c r="G29" i="9" s="1"/>
  <c r="E27" i="9"/>
  <c r="I27" i="9" s="1"/>
  <c r="J27" i="9" s="1"/>
  <c r="G27" i="9"/>
  <c r="E6" i="9"/>
  <c r="I6" i="9" s="1"/>
  <c r="C21" i="9"/>
  <c r="G25" i="9"/>
  <c r="J25" i="9"/>
  <c r="G23" i="9"/>
  <c r="E19" i="9"/>
  <c r="I19" i="9" s="1"/>
  <c r="J19" i="9" s="1"/>
  <c r="G19" i="9"/>
  <c r="E23" i="9"/>
  <c r="I23" i="9" s="1"/>
  <c r="J23" i="9" s="1"/>
  <c r="E29" i="9"/>
  <c r="I29" i="9" s="1"/>
  <c r="J29" i="9" s="1"/>
  <c r="F4" i="9"/>
  <c r="F6" i="9"/>
  <c r="G6" i="9"/>
  <c r="G4" i="9"/>
  <c r="D6" i="9"/>
  <c r="H6" i="9" s="1"/>
  <c r="E4" i="9"/>
  <c r="I4" i="9" s="1"/>
  <c r="J4" i="9" s="1"/>
  <c r="F8" i="9"/>
  <c r="D10" i="9"/>
  <c r="H10" i="9" s="1"/>
  <c r="G8" i="9"/>
  <c r="D8" i="9"/>
  <c r="H8" i="9" s="1"/>
  <c r="E8" i="9"/>
  <c r="I8" i="9" s="1"/>
  <c r="F10" i="9"/>
  <c r="E10" i="9"/>
  <c r="I10" i="9" s="1"/>
  <c r="G10" i="9"/>
  <c r="F12" i="9"/>
  <c r="G12" i="9"/>
  <c r="D12" i="9"/>
  <c r="H12" i="9" s="1"/>
  <c r="E12" i="9"/>
  <c r="I12" i="9" s="1"/>
  <c r="F14" i="9"/>
  <c r="G14" i="9"/>
  <c r="E14" i="9"/>
  <c r="I14" i="9" s="1"/>
  <c r="D14" i="9"/>
  <c r="H14" i="9" s="1"/>
  <c r="M69" i="1"/>
  <c r="N87" i="1"/>
  <c r="M61" i="1"/>
  <c r="N79" i="1"/>
  <c r="M53" i="1"/>
  <c r="N71" i="1"/>
  <c r="M45" i="1"/>
  <c r="N63" i="1"/>
  <c r="M37" i="1"/>
  <c r="N55" i="1"/>
  <c r="M93" i="1"/>
  <c r="M29" i="1"/>
  <c r="N47" i="1"/>
  <c r="M85" i="1"/>
  <c r="M21" i="1"/>
  <c r="N39" i="1"/>
  <c r="M91" i="1"/>
  <c r="M83" i="1"/>
  <c r="M75" i="1"/>
  <c r="M67" i="1"/>
  <c r="M59" i="1"/>
  <c r="M51" i="1"/>
  <c r="M43" i="1"/>
  <c r="M35" i="1"/>
  <c r="M27" i="1"/>
  <c r="M19" i="1"/>
  <c r="N93" i="1"/>
  <c r="N85" i="1"/>
  <c r="N77" i="1"/>
  <c r="N69" i="1"/>
  <c r="N61" i="1"/>
  <c r="N53" i="1"/>
  <c r="N45" i="1"/>
  <c r="N37" i="1"/>
  <c r="N29" i="1"/>
  <c r="O93" i="1"/>
  <c r="O85" i="1"/>
  <c r="O77" i="1"/>
  <c r="O69" i="1"/>
  <c r="O61" i="1"/>
  <c r="O53" i="1"/>
  <c r="O45" i="1"/>
  <c r="O37" i="1"/>
  <c r="M90" i="1"/>
  <c r="M82" i="1"/>
  <c r="M74" i="1"/>
  <c r="M66" i="1"/>
  <c r="M58" i="1"/>
  <c r="M50" i="1"/>
  <c r="M42" i="1"/>
  <c r="M34" i="1"/>
  <c r="M26" i="1"/>
  <c r="M18" i="1"/>
  <c r="N92" i="1"/>
  <c r="N84" i="1"/>
  <c r="N76" i="1"/>
  <c r="N68" i="1"/>
  <c r="N60" i="1"/>
  <c r="N52" i="1"/>
  <c r="N44" i="1"/>
  <c r="N36" i="1"/>
  <c r="N28" i="1"/>
  <c r="O92" i="1"/>
  <c r="O84" i="1"/>
  <c r="O76" i="1"/>
  <c r="O68" i="1"/>
  <c r="O60" i="1"/>
  <c r="O52" i="1"/>
  <c r="O44" i="1"/>
  <c r="O36" i="1"/>
  <c r="M89" i="1"/>
  <c r="M81" i="1"/>
  <c r="M73" i="1"/>
  <c r="M65" i="1"/>
  <c r="M57" i="1"/>
  <c r="M49" i="1"/>
  <c r="M41" i="1"/>
  <c r="M33" i="1"/>
  <c r="M25" i="1"/>
  <c r="M17" i="1"/>
  <c r="N91" i="1"/>
  <c r="N83" i="1"/>
  <c r="N75" i="1"/>
  <c r="N67" i="1"/>
  <c r="N59" i="1"/>
  <c r="N51" i="1"/>
  <c r="N43" i="1"/>
  <c r="N35" i="1"/>
  <c r="N27" i="1"/>
  <c r="O91" i="1"/>
  <c r="O83" i="1"/>
  <c r="O75" i="1"/>
  <c r="O67" i="1"/>
  <c r="O59" i="1"/>
  <c r="O51" i="1"/>
  <c r="O43" i="1"/>
  <c r="O35" i="1"/>
  <c r="M88" i="1"/>
  <c r="M80" i="1"/>
  <c r="M72" i="1"/>
  <c r="M64" i="1"/>
  <c r="M56" i="1"/>
  <c r="M48" i="1"/>
  <c r="M40" i="1"/>
  <c r="M32" i="1"/>
  <c r="M24" i="1"/>
  <c r="M16" i="1"/>
  <c r="N90" i="1"/>
  <c r="N82" i="1"/>
  <c r="N74" i="1"/>
  <c r="N66" i="1"/>
  <c r="N58" i="1"/>
  <c r="N50" i="1"/>
  <c r="N42" i="1"/>
  <c r="N34" i="1"/>
  <c r="N26" i="1"/>
  <c r="O90" i="1"/>
  <c r="O82" i="1"/>
  <c r="O74" i="1"/>
  <c r="O66" i="1"/>
  <c r="O58" i="1"/>
  <c r="O50" i="1"/>
  <c r="O42" i="1"/>
  <c r="O34" i="1"/>
  <c r="M13" i="1"/>
  <c r="M87" i="1"/>
  <c r="M79" i="1"/>
  <c r="M71" i="1"/>
  <c r="M63" i="1"/>
  <c r="M55" i="1"/>
  <c r="M47" i="1"/>
  <c r="M39" i="1"/>
  <c r="M31" i="1"/>
  <c r="M23" i="1"/>
  <c r="M15" i="1"/>
  <c r="N89" i="1"/>
  <c r="N81" i="1"/>
  <c r="N73" i="1"/>
  <c r="N65" i="1"/>
  <c r="N57" i="1"/>
  <c r="N49" i="1"/>
  <c r="N41" i="1"/>
  <c r="N33" i="1"/>
  <c r="N25" i="1"/>
  <c r="O89" i="1"/>
  <c r="O81" i="1"/>
  <c r="O73" i="1"/>
  <c r="O65" i="1"/>
  <c r="O57" i="1"/>
  <c r="O49" i="1"/>
  <c r="O41" i="1"/>
  <c r="E26" i="1"/>
  <c r="E18" i="1"/>
  <c r="M94" i="1"/>
  <c r="M86" i="1"/>
  <c r="M78" i="1"/>
  <c r="M70" i="1"/>
  <c r="M62" i="1"/>
  <c r="M54" i="1"/>
  <c r="M46" i="1"/>
  <c r="M38" i="1"/>
  <c r="M30" i="1"/>
  <c r="M22" i="1"/>
  <c r="M14" i="1"/>
  <c r="N88" i="1"/>
  <c r="N80" i="1"/>
  <c r="N72" i="1"/>
  <c r="N64" i="1"/>
  <c r="N56" i="1"/>
  <c r="N48" i="1"/>
  <c r="N40" i="1"/>
  <c r="N32" i="1"/>
  <c r="N24" i="1"/>
  <c r="O88" i="1"/>
  <c r="O80" i="1"/>
  <c r="O72" i="1"/>
  <c r="O64" i="1"/>
  <c r="O56" i="1"/>
  <c r="O48" i="1"/>
  <c r="O40" i="1"/>
  <c r="N31" i="1"/>
  <c r="O33" i="1"/>
  <c r="O87" i="1"/>
  <c r="O79" i="1"/>
  <c r="O71" i="1"/>
  <c r="O63" i="1"/>
  <c r="O55" i="1"/>
  <c r="O47" i="1"/>
  <c r="O39" i="1"/>
  <c r="M92" i="1"/>
  <c r="M84" i="1"/>
  <c r="M76" i="1"/>
  <c r="M68" i="1"/>
  <c r="M60" i="1"/>
  <c r="M52" i="1"/>
  <c r="M44" i="1"/>
  <c r="M36" i="1"/>
  <c r="M28" i="1"/>
  <c r="M20" i="1"/>
  <c r="N94" i="1"/>
  <c r="N86" i="1"/>
  <c r="N78" i="1"/>
  <c r="N70" i="1"/>
  <c r="N62" i="1"/>
  <c r="N54" i="1"/>
  <c r="N46" i="1"/>
  <c r="N38" i="1"/>
  <c r="N30" i="1"/>
  <c r="O94" i="1"/>
  <c r="O86" i="1"/>
  <c r="O78" i="1"/>
  <c r="O70" i="1"/>
  <c r="O62" i="1"/>
  <c r="O54" i="1"/>
  <c r="O46" i="1"/>
  <c r="O38" i="1"/>
  <c r="E6" i="1"/>
  <c r="E34" i="1"/>
  <c r="E42" i="1"/>
  <c r="E50" i="1"/>
  <c r="E58" i="1"/>
  <c r="E66" i="1"/>
  <c r="E74" i="1"/>
  <c r="E90" i="1"/>
  <c r="E28" i="1"/>
  <c r="E20" i="1"/>
  <c r="E12" i="1"/>
  <c r="E69" i="1"/>
  <c r="E4" i="1"/>
  <c r="E32" i="1"/>
  <c r="E40" i="1"/>
  <c r="E48" i="1"/>
  <c r="E56" i="1"/>
  <c r="E64" i="1"/>
  <c r="E72" i="1"/>
  <c r="E80" i="1"/>
  <c r="E88" i="1"/>
  <c r="E33" i="1"/>
  <c r="E41" i="1"/>
  <c r="E49" i="1"/>
  <c r="E57" i="1"/>
  <c r="E65" i="1"/>
  <c r="E73" i="1"/>
  <c r="E89" i="1"/>
  <c r="E82" i="1"/>
  <c r="E27" i="1"/>
  <c r="E19" i="1"/>
  <c r="E11" i="1"/>
  <c r="E9" i="1"/>
  <c r="E37" i="1"/>
  <c r="E45" i="1"/>
  <c r="E53" i="1"/>
  <c r="E61" i="1"/>
  <c r="E77" i="1"/>
  <c r="E85" i="1"/>
  <c r="E93" i="1"/>
  <c r="E24" i="1"/>
  <c r="E16" i="1"/>
  <c r="E22" i="1"/>
  <c r="E14" i="1"/>
  <c r="E5" i="1"/>
  <c r="E29" i="1"/>
  <c r="E21" i="1"/>
  <c r="E13" i="1"/>
  <c r="E81" i="1"/>
  <c r="E7" i="1"/>
  <c r="E35" i="1"/>
  <c r="E43" i="1"/>
  <c r="E51" i="1"/>
  <c r="E59" i="1"/>
  <c r="E67" i="1"/>
  <c r="E75" i="1"/>
  <c r="E83" i="1"/>
  <c r="E91" i="1"/>
  <c r="E84" i="1"/>
  <c r="E92" i="1"/>
  <c r="E10" i="1"/>
  <c r="E25" i="1"/>
  <c r="E17" i="1"/>
  <c r="E31" i="1"/>
  <c r="E39" i="1"/>
  <c r="E47" i="1"/>
  <c r="E55" i="1"/>
  <c r="E63" i="1"/>
  <c r="E71" i="1"/>
  <c r="E79" i="1"/>
  <c r="E87" i="1"/>
  <c r="E23" i="1"/>
  <c r="E15" i="1"/>
  <c r="E94" i="1"/>
  <c r="E86" i="1"/>
  <c r="E78" i="1"/>
  <c r="E70" i="1"/>
  <c r="E62" i="1"/>
  <c r="E54" i="1"/>
  <c r="E46" i="1"/>
  <c r="E38" i="1"/>
  <c r="E30" i="1"/>
  <c r="J6" i="9" l="1"/>
  <c r="G21" i="9"/>
  <c r="E21" i="9"/>
  <c r="I21" i="9" s="1"/>
  <c r="J21" i="9" s="1"/>
  <c r="J14" i="9"/>
  <c r="J8" i="9"/>
  <c r="J12" i="9"/>
  <c r="J10" i="9"/>
</calcChain>
</file>

<file path=xl/sharedStrings.xml><?xml version="1.0" encoding="utf-8"?>
<sst xmlns="http://schemas.openxmlformats.org/spreadsheetml/2006/main" count="159" uniqueCount="107">
  <si>
    <t>S&amp;P 500</t>
  </si>
  <si>
    <t>Fecha</t>
  </si>
  <si>
    <t>U.S. GDP</t>
  </si>
  <si>
    <t>NA</t>
  </si>
  <si>
    <t>Smoot-Hawley</t>
  </si>
  <si>
    <t>ACA, Dodd-Frank</t>
  </si>
  <si>
    <t>Año</t>
  </si>
  <si>
    <t>Eventos que afectan el PIB</t>
  </si>
  <si>
    <t>Tasa de crecimiento del PIB</t>
  </si>
  <si>
    <t>PIB real (billones)</t>
  </si>
  <si>
    <t>PIB nominal (billones)</t>
  </si>
  <si>
    <t>Empezó la depresión</t>
  </si>
  <si>
    <t>Tazón de polvo</t>
  </si>
  <si>
    <t>Aumentos de impuestos de Hoover</t>
  </si>
  <si>
    <t>Nuevo acuerdo</t>
  </si>
  <si>
    <t>La deuda de EE.UU. aumentó</t>
  </si>
  <si>
    <t>Seguridad Social</t>
  </si>
  <si>
    <t>Aumentos de impuestos FDR</t>
  </si>
  <si>
    <t>La depresión volvió</t>
  </si>
  <si>
    <t>La depresión terminó</t>
  </si>
  <si>
    <t>Segunda Guerra Mundial, Dust Bowl terminó</t>
  </si>
  <si>
    <t>Defensa aumentada</t>
  </si>
  <si>
    <t>puerto perla</t>
  </si>
  <si>
    <t>El gasto en defensa se triplicó</t>
  </si>
  <si>
    <t>bosque Bretton</t>
  </si>
  <si>
    <t>Terminó la Segunda Guerra Mundial, recesión</t>
  </si>
  <si>
    <t>Recortes presupuestarios de Truman</t>
  </si>
  <si>
    <t>Comenzó la Guerra Fría</t>
  </si>
  <si>
    <t>Recesión</t>
  </si>
  <si>
    <t>OTAN, trato justo</t>
  </si>
  <si>
    <t>guerra coreana</t>
  </si>
  <si>
    <t>La guerra terminó, la recesión</t>
  </si>
  <si>
    <t>Dow volvió al máximo de 1929</t>
  </si>
  <si>
    <t>Recesión terminó</t>
  </si>
  <si>
    <t>tipos de interés elevados por la Fed</t>
  </si>
  <si>
    <t>JFK puso fin a la recesión</t>
  </si>
  <si>
    <t>Medicare de LBJ, Medicaid</t>
  </si>
  <si>
    <t>guerra de Vietnam</t>
  </si>
  <si>
    <t>Alunizaje</t>
  </si>
  <si>
    <t>Nixon asumió el cargo</t>
  </si>
  <si>
    <t>Controles de precios y salarios</t>
  </si>
  <si>
    <t>Estanflación</t>
  </si>
  <si>
    <t>Fin del patrón oro</t>
  </si>
  <si>
    <t>puerta de agua</t>
  </si>
  <si>
    <t>La Fed bajó las tasas</t>
  </si>
  <si>
    <t>La subida de tipos del 20% de la Fed puso fin a la inflación</t>
  </si>
  <si>
    <t>Recortes de impuestos de Reagan</t>
  </si>
  <si>
    <t>Subida de impuestos y gasto en defensa</t>
  </si>
  <si>
    <t>Reducción de impuestos</t>
  </si>
  <si>
    <t>Lunes Negro</t>
  </si>
  <si>
    <t>Crisis de S&amp;L</t>
  </si>
  <si>
    <t>Redacción del TLCAN</t>
  </si>
  <si>
    <t>Ley de Presupuesto Equilibrado</t>
  </si>
  <si>
    <t>Reforma del bienestar</t>
  </si>
  <si>
    <t>crisis del LTCM</t>
  </si>
  <si>
    <t>Derogación de la Glass-Steagall</t>
  </si>
  <si>
    <t>Explosión de la burbuja tecnológica</t>
  </si>
  <si>
    <t>ataques del 11 de septiembre</t>
  </si>
  <si>
    <t>Guerra en terror</t>
  </si>
  <si>
    <t>Guerra de Irak, JGTRRA</t>
  </si>
  <si>
    <t>Katrina, Ley de Quiebras</t>
  </si>
  <si>
    <t>crisis bancaria</t>
  </si>
  <si>
    <t>Crisis financiera</t>
  </si>
  <si>
    <t>Ley de Estímulo</t>
  </si>
  <si>
    <t>terremoto de japon</t>
  </si>
  <si>
    <t>precipicio fiscal</t>
  </si>
  <si>
    <t>Secuestro</t>
  </si>
  <si>
    <t>qe termina</t>
  </si>
  <si>
    <t>TPP, acuerdo con Irán</t>
  </si>
  <si>
    <t>carrera presidencial</t>
  </si>
  <si>
    <t>Ley de Empleos y Reducción de Impuestos (TCJA)</t>
  </si>
  <si>
    <t>Gasto deficitario</t>
  </si>
  <si>
    <t>guerra comercial</t>
  </si>
  <si>
    <t>COVID-19</t>
  </si>
  <si>
    <t>S&amp;P 500/PIB nominal</t>
  </si>
  <si>
    <t>S&amp;P 500 a 1 año</t>
  </si>
  <si>
    <t>PIB a 1 año</t>
  </si>
  <si>
    <t>PIB a 10 años</t>
  </si>
  <si>
    <t>S&amp;P 500 a 10 años</t>
  </si>
  <si>
    <t>S&amp;P 500 a 20 años</t>
  </si>
  <si>
    <t>S&amp;P 500 a 30 años</t>
  </si>
  <si>
    <t>S&amp;P 500 a 40 años</t>
  </si>
  <si>
    <t>PIB a 20 años</t>
  </si>
  <si>
    <t>PIB a 30 años</t>
  </si>
  <si>
    <t>PIB a 40 años</t>
  </si>
  <si>
    <t>S&amp;P 500 (X)</t>
  </si>
  <si>
    <t>PIB nominal (billones) (X)</t>
  </si>
  <si>
    <t>S&amp;P 500 (r)</t>
  </si>
  <si>
    <t>PIB nominal (billones) (r)</t>
  </si>
  <si>
    <t>PIB nominal (billones) (ra)</t>
  </si>
  <si>
    <t>S&amp;P 500 (ra)</t>
  </si>
  <si>
    <t>dif (ra)</t>
  </si>
  <si>
    <t>CON</t>
  </si>
  <si>
    <t>SIN</t>
  </si>
  <si>
    <t>Índice</t>
  </si>
  <si>
    <t>Retorno a 40 años (sin dividendos)</t>
  </si>
  <si>
    <t>Retorno a 40 años (con dividendos)</t>
  </si>
  <si>
    <t>Período</t>
  </si>
  <si>
    <t>1930-1970</t>
  </si>
  <si>
    <t>1940-1980</t>
  </si>
  <si>
    <t>1950-1990</t>
  </si>
  <si>
    <t>1960-2000</t>
  </si>
  <si>
    <t>1970-2010</t>
  </si>
  <si>
    <t>1980-2020</t>
  </si>
  <si>
    <t>Recapitalizando (reinvirtiendo) los dividendos</t>
  </si>
  <si>
    <t>Sin recapitalizar (sin reinvirtir) los dividendos</t>
  </si>
  <si>
    <t>Promedio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</si>
</sst>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b/>
      <sz val="11"/>
      <color rgb="FF9C0006"/>
      <name val="Calibri"/>
      <family val="2"/>
      <scheme val="minor"/>
    </font>
    <font>
      <b/>
      <sz val="11"/>
      <color rgb="FF9C65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5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10" fontId="0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7" fillId="0" borderId="0" xfId="0" applyFont="1" applyAlignment="1">
      <alignment horizontal="left"/>
    </xf>
    <xf numFmtId="0" fontId="8" fillId="2" borderId="0" xfId="2" applyFont="1" applyAlignment="1">
      <alignment horizontal="center"/>
    </xf>
    <xf numFmtId="4" fontId="9" fillId="3" borderId="0" xfId="3" applyNumberFormat="1" applyFont="1" applyAlignment="1">
      <alignment horizontal="center"/>
    </xf>
    <xf numFmtId="164" fontId="9" fillId="3" borderId="0" xfId="3" applyNumberFormat="1" applyFont="1" applyAlignment="1">
      <alignment horizontal="center"/>
    </xf>
    <xf numFmtId="4" fontId="10" fillId="4" borderId="0" xfId="4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" fontId="0" fillId="0" borderId="0" xfId="0" applyNumberFormat="1"/>
    <xf numFmtId="10" fontId="0" fillId="0" borderId="0" xfId="1" applyNumberFormat="1" applyFont="1"/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12" fillId="5" borderId="0" xfId="0" applyFont="1" applyFill="1" applyAlignment="1">
      <alignment horizontal="left"/>
    </xf>
    <xf numFmtId="0" fontId="12" fillId="5" borderId="0" xfId="0" applyFont="1" applyFill="1"/>
    <xf numFmtId="0" fontId="12" fillId="5" borderId="1" xfId="0" applyFont="1" applyFill="1" applyBorder="1"/>
    <xf numFmtId="4" fontId="12" fillId="5" borderId="1" xfId="0" applyNumberFormat="1" applyFont="1" applyFill="1" applyBorder="1" applyAlignment="1">
      <alignment horizontal="center"/>
    </xf>
    <xf numFmtId="0" fontId="11" fillId="5" borderId="1" xfId="0" applyFont="1" applyFill="1" applyBorder="1"/>
    <xf numFmtId="9" fontId="11" fillId="5" borderId="1" xfId="0" applyNumberFormat="1" applyFont="1" applyFill="1" applyBorder="1" applyAlignment="1">
      <alignment horizontal="center"/>
    </xf>
    <xf numFmtId="164" fontId="11" fillId="5" borderId="0" xfId="0" applyNumberFormat="1" applyFont="1" applyFill="1" applyAlignment="1">
      <alignment horizontal="center"/>
    </xf>
  </cellXfs>
  <cellStyles count="6">
    <cellStyle name="Bueno" xfId="2" builtinId="26"/>
    <cellStyle name="Hipervínculo" xfId="5" builtinId="8"/>
    <cellStyle name="Incorrecto" xfId="3" builtinId="27"/>
    <cellStyle name="Neutral" xfId="4" builtinId="2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4.xml"/><Relationship Id="rId13" Type="http://schemas.openxmlformats.org/officeDocument/2006/relationships/worksheet" Target="worksheets/sheet5.xml"/><Relationship Id="rId1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chartsheet" Target="chartsheets/sheet3.xml"/><Relationship Id="rId12" Type="http://schemas.openxmlformats.org/officeDocument/2006/relationships/chartsheet" Target="chartsheets/sheet8.xml"/><Relationship Id="rId1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6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4.xml"/><Relationship Id="rId11" Type="http://schemas.openxmlformats.org/officeDocument/2006/relationships/chartsheet" Target="chartsheets/sheet7.xml"/><Relationship Id="rId5" Type="http://schemas.openxmlformats.org/officeDocument/2006/relationships/worksheet" Target="worksheets/sheet3.xml"/><Relationship Id="rId15" Type="http://schemas.openxmlformats.org/officeDocument/2006/relationships/theme" Target="theme/theme1.xml"/><Relationship Id="rId10" Type="http://schemas.openxmlformats.org/officeDocument/2006/relationships/chartsheet" Target="chartsheets/sheet6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worksheet" Target="worksheets/sheet6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 sz="2300" b="1"/>
              <a:t>Rendimiento</a:t>
            </a:r>
            <a:r>
              <a:rPr lang="es-VE" sz="2300" b="1" baseline="0"/>
              <a:t> del S&amp;P 500 con recpatilización de dividendos y </a:t>
            </a:r>
          </a:p>
          <a:p>
            <a:pPr>
              <a:defRPr sz="2300" b="1"/>
            </a:pPr>
            <a:r>
              <a:rPr lang="es-VE" sz="2300" b="1" baseline="0"/>
              <a:t>tasa de crecimiento del PIB nominal de los EE.UU.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gráfico post blog'!$C$4</c:f>
              <c:strCache>
                <c:ptCount val="1"/>
                <c:pt idx="0">
                  <c:v>S&amp;P 500 (ra)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gráfico post blog'!$B$5:$B$10</c:f>
              <c:strCache>
                <c:ptCount val="6"/>
                <c:pt idx="0">
                  <c:v>1930-1970</c:v>
                </c:pt>
                <c:pt idx="1">
                  <c:v>1940-1980</c:v>
                </c:pt>
                <c:pt idx="2">
                  <c:v>1950-1990</c:v>
                </c:pt>
                <c:pt idx="3">
                  <c:v>1960-2000</c:v>
                </c:pt>
                <c:pt idx="4">
                  <c:v>1970-2010</c:v>
                </c:pt>
                <c:pt idx="5">
                  <c:v>1980-2020</c:v>
                </c:pt>
              </c:strCache>
            </c:strRef>
          </c:cat>
          <c:val>
            <c:numRef>
              <c:f>'Tabla para gráfico post blog'!$C$15:$C$20</c:f>
              <c:numCache>
                <c:formatCode>0%</c:formatCode>
                <c:ptCount val="6"/>
                <c:pt idx="0">
                  <c:v>9.3380391615033975E-2</c:v>
                </c:pt>
                <c:pt idx="1">
                  <c:v>0.11356523800728957</c:v>
                </c:pt>
                <c:pt idx="2">
                  <c:v>0.11621193825500864</c:v>
                </c:pt>
                <c:pt idx="3">
                  <c:v>0.11852579313994949</c:v>
                </c:pt>
                <c:pt idx="4">
                  <c:v>0.10077839486849904</c:v>
                </c:pt>
                <c:pt idx="5">
                  <c:v>0.11387675613267434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12-45A4-AB84-C803E75EB8A9}"/>
            </c:ext>
          </c:extLst>
        </c:ser>
        <c:ser>
          <c:idx val="1"/>
          <c:order val="1"/>
          <c:tx>
            <c:strRef>
              <c:f>'Tabla para gráfico post blog'!$D$4</c:f>
              <c:strCache>
                <c:ptCount val="1"/>
                <c:pt idx="0">
                  <c:v>PIB nominal (billones) (ra)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gráfico post blog'!$B$5:$B$10</c:f>
              <c:strCache>
                <c:ptCount val="6"/>
                <c:pt idx="0">
                  <c:v>1930-1970</c:v>
                </c:pt>
                <c:pt idx="1">
                  <c:v>1940-1980</c:v>
                </c:pt>
                <c:pt idx="2">
                  <c:v>1950-1990</c:v>
                </c:pt>
                <c:pt idx="3">
                  <c:v>1960-2000</c:v>
                </c:pt>
                <c:pt idx="4">
                  <c:v>1970-2010</c:v>
                </c:pt>
                <c:pt idx="5">
                  <c:v>1980-2020</c:v>
                </c:pt>
              </c:strCache>
            </c:strRef>
          </c:cat>
          <c:val>
            <c:numRef>
              <c:f>'Tabla para gráfico post blog'!$D$15:$D$20</c:f>
              <c:numCache>
                <c:formatCode>0%</c:formatCode>
                <c:ptCount val="6"/>
                <c:pt idx="0">
                  <c:v>6.3335461077050237E-2</c:v>
                </c:pt>
                <c:pt idx="1">
                  <c:v>8.6617826052559188E-2</c:v>
                </c:pt>
                <c:pt idx="2">
                  <c:v>7.7602496530165377E-2</c:v>
                </c:pt>
                <c:pt idx="3">
                  <c:v>7.6267516532435131E-2</c:v>
                </c:pt>
                <c:pt idx="4">
                  <c:v>6.8148158972514139E-2</c:v>
                </c:pt>
                <c:pt idx="5">
                  <c:v>5.1057948650680807E-2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12-45A4-AB84-C803E75E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1277279"/>
        <c:axId val="2121279775"/>
      </c:barChart>
      <c:lineChart>
        <c:grouping val="standard"/>
        <c:varyColors val="0"/>
        <c:ser>
          <c:idx val="2"/>
          <c:order val="2"/>
          <c:tx>
            <c:v>Promedio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'Tabla para gráfico post blog'!$E$15:$E$20</c:f>
              <c:numCache>
                <c:formatCode>0%</c:formatCode>
                <c:ptCount val="6"/>
                <c:pt idx="0">
                  <c:v>0.10938975200307584</c:v>
                </c:pt>
                <c:pt idx="1">
                  <c:v>0.10938975200307584</c:v>
                </c:pt>
                <c:pt idx="2">
                  <c:v>0.10938975200307584</c:v>
                </c:pt>
                <c:pt idx="3">
                  <c:v>0.10938975200307584</c:v>
                </c:pt>
                <c:pt idx="4">
                  <c:v>0.10938975200307584</c:v>
                </c:pt>
                <c:pt idx="5">
                  <c:v>0.10938975200307584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2-45A4-AB84-C803E75EB8A9}"/>
            </c:ext>
          </c:extLst>
        </c:ser>
        <c:ser>
          <c:idx val="3"/>
          <c:order val="3"/>
          <c:tx>
            <c:v>Promedio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'Tabla para gráfico post blog'!$F$15:$F$20</c:f>
              <c:numCache>
                <c:formatCode>0%</c:formatCode>
                <c:ptCount val="6"/>
                <c:pt idx="0">
                  <c:v>7.050490130256748E-2</c:v>
                </c:pt>
                <c:pt idx="1">
                  <c:v>7.050490130256748E-2</c:v>
                </c:pt>
                <c:pt idx="2">
                  <c:v>7.050490130256748E-2</c:v>
                </c:pt>
                <c:pt idx="3">
                  <c:v>7.050490130256748E-2</c:v>
                </c:pt>
                <c:pt idx="4">
                  <c:v>7.050490130256748E-2</c:v>
                </c:pt>
                <c:pt idx="5">
                  <c:v>7.050490130256748E-2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12-45A4-AB84-C803E75EB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277279"/>
        <c:axId val="2121279775"/>
      </c:lineChart>
      <c:catAx>
        <c:axId val="212127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2121279775"/>
        <c:crosses val="autoZero"/>
        <c:auto val="1"/>
        <c:lblAlgn val="ctr"/>
        <c:lblOffset val="100"/>
        <c:noMultiLvlLbl val="0"/>
      </c:catAx>
      <c:valAx>
        <c:axId val="2121279775"/>
        <c:scaling>
          <c:orientation val="minMax"/>
          <c:max val="0.1500000000000000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212127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3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 sz="2300" b="1"/>
              <a:t>Rendimiento</a:t>
            </a:r>
            <a:r>
              <a:rPr lang="es-VE" sz="2300" b="1" baseline="0"/>
              <a:t> del S&amp;P 500 sin recpatilización de dividendos y </a:t>
            </a:r>
          </a:p>
          <a:p>
            <a:pPr>
              <a:defRPr sz="2300" b="1"/>
            </a:pPr>
            <a:r>
              <a:rPr lang="es-VE" sz="2300" b="1" baseline="0"/>
              <a:t>tasa de crecimiento del PIB nominal de los EE.UU.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3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para gráfico post blog'!$C$4</c:f>
              <c:strCache>
                <c:ptCount val="1"/>
                <c:pt idx="0">
                  <c:v>S&amp;P 500 (ra)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gráfico post blog'!$B$5:$B$10</c:f>
              <c:strCache>
                <c:ptCount val="6"/>
                <c:pt idx="0">
                  <c:v>1930-1970</c:v>
                </c:pt>
                <c:pt idx="1">
                  <c:v>1940-1980</c:v>
                </c:pt>
                <c:pt idx="2">
                  <c:v>1950-1990</c:v>
                </c:pt>
                <c:pt idx="3">
                  <c:v>1960-2000</c:v>
                </c:pt>
                <c:pt idx="4">
                  <c:v>1970-2010</c:v>
                </c:pt>
                <c:pt idx="5">
                  <c:v>1980-2020</c:v>
                </c:pt>
              </c:strCache>
            </c:strRef>
          </c:cat>
          <c:val>
            <c:numRef>
              <c:f>'Tabla para gráfico post blog'!$C$5:$C$10</c:f>
              <c:numCache>
                <c:formatCode>0%</c:formatCode>
                <c:ptCount val="6"/>
                <c:pt idx="0">
                  <c:v>4.5843615405006144E-2</c:v>
                </c:pt>
                <c:pt idx="1">
                  <c:v>6.5877154969407492E-2</c:v>
                </c:pt>
                <c:pt idx="2">
                  <c:v>7.2045887519448737E-2</c:v>
                </c:pt>
                <c:pt idx="3">
                  <c:v>8.1210810199912942E-2</c:v>
                </c:pt>
                <c:pt idx="4">
                  <c:v>6.7521240761700296E-2</c:v>
                </c:pt>
                <c:pt idx="5">
                  <c:v>8.6548323909143798E-2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E-401C-8A93-D7B343EFDDFB}"/>
            </c:ext>
          </c:extLst>
        </c:ser>
        <c:ser>
          <c:idx val="1"/>
          <c:order val="1"/>
          <c:tx>
            <c:strRef>
              <c:f>'Tabla para gráfico post blog'!$D$4</c:f>
              <c:strCache>
                <c:ptCount val="1"/>
                <c:pt idx="0">
                  <c:v>PIB nominal (billones) (ra)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V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para gráfico post blog'!$B$5:$B$10</c:f>
              <c:strCache>
                <c:ptCount val="6"/>
                <c:pt idx="0">
                  <c:v>1930-1970</c:v>
                </c:pt>
                <c:pt idx="1">
                  <c:v>1940-1980</c:v>
                </c:pt>
                <c:pt idx="2">
                  <c:v>1950-1990</c:v>
                </c:pt>
                <c:pt idx="3">
                  <c:v>1960-2000</c:v>
                </c:pt>
                <c:pt idx="4">
                  <c:v>1970-2010</c:v>
                </c:pt>
                <c:pt idx="5">
                  <c:v>1980-2020</c:v>
                </c:pt>
              </c:strCache>
            </c:strRef>
          </c:cat>
          <c:val>
            <c:numRef>
              <c:f>'Tabla para gráfico post blog'!$D$5:$D$10</c:f>
              <c:numCache>
                <c:formatCode>0%</c:formatCode>
                <c:ptCount val="6"/>
                <c:pt idx="0">
                  <c:v>6.3335461077050237E-2</c:v>
                </c:pt>
                <c:pt idx="1">
                  <c:v>8.6617826052559188E-2</c:v>
                </c:pt>
                <c:pt idx="2">
                  <c:v>7.7602496530165377E-2</c:v>
                </c:pt>
                <c:pt idx="3">
                  <c:v>7.6267516532435131E-2</c:v>
                </c:pt>
                <c:pt idx="4">
                  <c:v>6.8148158972514139E-2</c:v>
                </c:pt>
                <c:pt idx="5">
                  <c:v>5.1057948650680807E-2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E-401C-8A93-D7B343EFD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21277279"/>
        <c:axId val="2121279775"/>
      </c:barChart>
      <c:lineChart>
        <c:grouping val="standard"/>
        <c:varyColors val="0"/>
        <c:ser>
          <c:idx val="2"/>
          <c:order val="2"/>
          <c:tx>
            <c:v>Promedio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'Tabla para gráfico post blog'!$E$5:$E$10</c:f>
              <c:numCache>
                <c:formatCode>0%</c:formatCode>
                <c:ptCount val="6"/>
                <c:pt idx="0">
                  <c:v>6.9841172127436568E-2</c:v>
                </c:pt>
                <c:pt idx="1">
                  <c:v>6.9841172127436568E-2</c:v>
                </c:pt>
                <c:pt idx="2">
                  <c:v>6.9841172127436568E-2</c:v>
                </c:pt>
                <c:pt idx="3">
                  <c:v>6.9841172127436568E-2</c:v>
                </c:pt>
                <c:pt idx="4">
                  <c:v>6.9841172127436568E-2</c:v>
                </c:pt>
                <c:pt idx="5">
                  <c:v>6.9841172127436568E-2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EE-401C-8A93-D7B343EFDDFB}"/>
            </c:ext>
          </c:extLst>
        </c:ser>
        <c:ser>
          <c:idx val="3"/>
          <c:order val="3"/>
          <c:tx>
            <c:v>Promedio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'Tabla para gráfico post blog'!$F$5:$F$10</c:f>
              <c:numCache>
                <c:formatCode>0%</c:formatCode>
                <c:ptCount val="6"/>
                <c:pt idx="0">
                  <c:v>7.050490130256748E-2</c:v>
                </c:pt>
                <c:pt idx="1">
                  <c:v>7.050490130256748E-2</c:v>
                </c:pt>
                <c:pt idx="2">
                  <c:v>7.050490130256748E-2</c:v>
                </c:pt>
                <c:pt idx="3">
                  <c:v>7.050490130256748E-2</c:v>
                </c:pt>
                <c:pt idx="4">
                  <c:v>7.050490130256748E-2</c:v>
                </c:pt>
                <c:pt idx="5">
                  <c:v>7.050490130256748E-2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EE-401C-8A93-D7B343EFD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1277279"/>
        <c:axId val="2121279775"/>
      </c:lineChart>
      <c:catAx>
        <c:axId val="212127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2121279775"/>
        <c:crosses val="autoZero"/>
        <c:auto val="1"/>
        <c:lblAlgn val="ctr"/>
        <c:lblOffset val="100"/>
        <c:noMultiLvlLbl val="0"/>
      </c:catAx>
      <c:valAx>
        <c:axId val="2121279775"/>
        <c:scaling>
          <c:orientation val="minMax"/>
          <c:max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212127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S&amp;P 500 / PIB</a:t>
            </a:r>
            <a:r>
              <a:rPr lang="es-VE" baseline="0"/>
              <a:t> nominal EE.UU.</a:t>
            </a:r>
            <a:endParaRPr lang="es-V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SIN'!$A$3:$A$94</c:f>
              <c:numCache>
                <c:formatCode>General</c:formatCode>
                <c:ptCount val="92"/>
                <c:pt idx="0">
                  <c:v>1929</c:v>
                </c:pt>
                <c:pt idx="1">
                  <c:v>1930</c:v>
                </c:pt>
                <c:pt idx="2">
                  <c:v>1931</c:v>
                </c:pt>
                <c:pt idx="3">
                  <c:v>1932</c:v>
                </c:pt>
                <c:pt idx="4">
                  <c:v>1933</c:v>
                </c:pt>
                <c:pt idx="5">
                  <c:v>1934</c:v>
                </c:pt>
                <c:pt idx="6">
                  <c:v>1935</c:v>
                </c:pt>
                <c:pt idx="7">
                  <c:v>1936</c:v>
                </c:pt>
                <c:pt idx="8">
                  <c:v>1937</c:v>
                </c:pt>
                <c:pt idx="9">
                  <c:v>1938</c:v>
                </c:pt>
                <c:pt idx="10">
                  <c:v>1939</c:v>
                </c:pt>
                <c:pt idx="11">
                  <c:v>1940</c:v>
                </c:pt>
                <c:pt idx="12">
                  <c:v>1941</c:v>
                </c:pt>
                <c:pt idx="13">
                  <c:v>1942</c:v>
                </c:pt>
                <c:pt idx="14">
                  <c:v>1943</c:v>
                </c:pt>
                <c:pt idx="15">
                  <c:v>1944</c:v>
                </c:pt>
                <c:pt idx="16">
                  <c:v>1945</c:v>
                </c:pt>
                <c:pt idx="17">
                  <c:v>1946</c:v>
                </c:pt>
                <c:pt idx="18">
                  <c:v>1947</c:v>
                </c:pt>
                <c:pt idx="19">
                  <c:v>1948</c:v>
                </c:pt>
                <c:pt idx="20">
                  <c:v>1949</c:v>
                </c:pt>
                <c:pt idx="21">
                  <c:v>1950</c:v>
                </c:pt>
                <c:pt idx="22">
                  <c:v>1951</c:v>
                </c:pt>
                <c:pt idx="23">
                  <c:v>1952</c:v>
                </c:pt>
                <c:pt idx="24">
                  <c:v>1953</c:v>
                </c:pt>
                <c:pt idx="25">
                  <c:v>1954</c:v>
                </c:pt>
                <c:pt idx="26">
                  <c:v>1955</c:v>
                </c:pt>
                <c:pt idx="27">
                  <c:v>1956</c:v>
                </c:pt>
                <c:pt idx="28">
                  <c:v>1957</c:v>
                </c:pt>
                <c:pt idx="29">
                  <c:v>1958</c:v>
                </c:pt>
                <c:pt idx="30">
                  <c:v>1959</c:v>
                </c:pt>
                <c:pt idx="31">
                  <c:v>1960</c:v>
                </c:pt>
                <c:pt idx="32">
                  <c:v>1961</c:v>
                </c:pt>
                <c:pt idx="33">
                  <c:v>1962</c:v>
                </c:pt>
                <c:pt idx="34">
                  <c:v>1963</c:v>
                </c:pt>
                <c:pt idx="35">
                  <c:v>1964</c:v>
                </c:pt>
                <c:pt idx="36">
                  <c:v>1965</c:v>
                </c:pt>
                <c:pt idx="37">
                  <c:v>1966</c:v>
                </c:pt>
                <c:pt idx="38">
                  <c:v>1967</c:v>
                </c:pt>
                <c:pt idx="39">
                  <c:v>1968</c:v>
                </c:pt>
                <c:pt idx="40">
                  <c:v>1969</c:v>
                </c:pt>
                <c:pt idx="41">
                  <c:v>1970</c:v>
                </c:pt>
                <c:pt idx="42">
                  <c:v>1971</c:v>
                </c:pt>
                <c:pt idx="43">
                  <c:v>1972</c:v>
                </c:pt>
                <c:pt idx="44">
                  <c:v>1973</c:v>
                </c:pt>
                <c:pt idx="45">
                  <c:v>1974</c:v>
                </c:pt>
                <c:pt idx="46">
                  <c:v>1975</c:v>
                </c:pt>
                <c:pt idx="47">
                  <c:v>1976</c:v>
                </c:pt>
                <c:pt idx="48">
                  <c:v>1977</c:v>
                </c:pt>
                <c:pt idx="49">
                  <c:v>1978</c:v>
                </c:pt>
                <c:pt idx="50">
                  <c:v>1979</c:v>
                </c:pt>
                <c:pt idx="51">
                  <c:v>1980</c:v>
                </c:pt>
                <c:pt idx="52">
                  <c:v>1981</c:v>
                </c:pt>
                <c:pt idx="53">
                  <c:v>1982</c:v>
                </c:pt>
                <c:pt idx="54">
                  <c:v>1983</c:v>
                </c:pt>
                <c:pt idx="55">
                  <c:v>1984</c:v>
                </c:pt>
                <c:pt idx="56">
                  <c:v>1985</c:v>
                </c:pt>
                <c:pt idx="57">
                  <c:v>1986</c:v>
                </c:pt>
                <c:pt idx="58">
                  <c:v>1987</c:v>
                </c:pt>
                <c:pt idx="59">
                  <c:v>1988</c:v>
                </c:pt>
                <c:pt idx="60">
                  <c:v>1989</c:v>
                </c:pt>
                <c:pt idx="61">
                  <c:v>1990</c:v>
                </c:pt>
                <c:pt idx="62">
                  <c:v>1991</c:v>
                </c:pt>
                <c:pt idx="63">
                  <c:v>1992</c:v>
                </c:pt>
                <c:pt idx="64">
                  <c:v>1993</c:v>
                </c:pt>
                <c:pt idx="65">
                  <c:v>1994</c:v>
                </c:pt>
                <c:pt idx="66">
                  <c:v>1995</c:v>
                </c:pt>
                <c:pt idx="67">
                  <c:v>1996</c:v>
                </c:pt>
                <c:pt idx="68">
                  <c:v>1997</c:v>
                </c:pt>
                <c:pt idx="69">
                  <c:v>1998</c:v>
                </c:pt>
                <c:pt idx="70">
                  <c:v>1999</c:v>
                </c:pt>
                <c:pt idx="71">
                  <c:v>2000</c:v>
                </c:pt>
                <c:pt idx="72">
                  <c:v>2001</c:v>
                </c:pt>
                <c:pt idx="73">
                  <c:v>2002</c:v>
                </c:pt>
                <c:pt idx="74">
                  <c:v>2003</c:v>
                </c:pt>
                <c:pt idx="75">
                  <c:v>2004</c:v>
                </c:pt>
                <c:pt idx="76">
                  <c:v>2005</c:v>
                </c:pt>
                <c:pt idx="77">
                  <c:v>2006</c:v>
                </c:pt>
                <c:pt idx="78">
                  <c:v>2007</c:v>
                </c:pt>
                <c:pt idx="79">
                  <c:v>2008</c:v>
                </c:pt>
                <c:pt idx="80">
                  <c:v>2009</c:v>
                </c:pt>
                <c:pt idx="81">
                  <c:v>2010</c:v>
                </c:pt>
                <c:pt idx="82">
                  <c:v>2011</c:v>
                </c:pt>
                <c:pt idx="83">
                  <c:v>2012</c:v>
                </c:pt>
                <c:pt idx="84">
                  <c:v>2013</c:v>
                </c:pt>
                <c:pt idx="85">
                  <c:v>2014</c:v>
                </c:pt>
                <c:pt idx="86">
                  <c:v>2015</c:v>
                </c:pt>
                <c:pt idx="87">
                  <c:v>2016</c:v>
                </c:pt>
                <c:pt idx="88">
                  <c:v>2017</c:v>
                </c:pt>
                <c:pt idx="89">
                  <c:v>2018</c:v>
                </c:pt>
                <c:pt idx="90">
                  <c:v>2019</c:v>
                </c:pt>
                <c:pt idx="91">
                  <c:v>2020</c:v>
                </c:pt>
              </c:numCache>
            </c:numRef>
          </c:cat>
          <c:val>
            <c:numRef>
              <c:f>'Datos SIN'!$F$3:$F$94</c:f>
              <c:numCache>
                <c:formatCode>#,##0.00</c:formatCode>
                <c:ptCount val="92"/>
                <c:pt idx="0">
                  <c:v>20.428571428571427</c:v>
                </c:pt>
                <c:pt idx="1">
                  <c:v>16.673913043478262</c:v>
                </c:pt>
                <c:pt idx="2">
                  <c:v>10.545454545454543</c:v>
                </c:pt>
                <c:pt idx="3">
                  <c:v>11.533333333333335</c:v>
                </c:pt>
                <c:pt idx="4">
                  <c:v>17.491228070175438</c:v>
                </c:pt>
                <c:pt idx="5">
                  <c:v>14.17910447761194</c:v>
                </c:pt>
                <c:pt idx="6">
                  <c:v>18.148648648648649</c:v>
                </c:pt>
                <c:pt idx="7">
                  <c:v>20.211764705882352</c:v>
                </c:pt>
                <c:pt idx="8">
                  <c:v>11.344086021505378</c:v>
                </c:pt>
                <c:pt idx="9">
                  <c:v>15.103448275862069</c:v>
                </c:pt>
                <c:pt idx="10">
                  <c:v>13.397849462365594</c:v>
                </c:pt>
                <c:pt idx="11">
                  <c:v>10.271844660194175</c:v>
                </c:pt>
                <c:pt idx="12">
                  <c:v>6.7364341085271304</c:v>
                </c:pt>
                <c:pt idx="13">
                  <c:v>5.8855421686746983</c:v>
                </c:pt>
                <c:pt idx="14">
                  <c:v>5.7487684729064039</c:v>
                </c:pt>
                <c:pt idx="15">
                  <c:v>5.9285714285714288</c:v>
                </c:pt>
                <c:pt idx="16">
                  <c:v>7.614035087719297</c:v>
                </c:pt>
                <c:pt idx="17">
                  <c:v>6.7105263157894743</c:v>
                </c:pt>
                <c:pt idx="18">
                  <c:v>6.12</c:v>
                </c:pt>
                <c:pt idx="19">
                  <c:v>5.5272727272727264</c:v>
                </c:pt>
                <c:pt idx="20">
                  <c:v>6.1501831501831496</c:v>
                </c:pt>
                <c:pt idx="21">
                  <c:v>6.8100000000000005</c:v>
                </c:pt>
                <c:pt idx="22">
                  <c:v>6.8501440922190202</c:v>
                </c:pt>
                <c:pt idx="23">
                  <c:v>7.2397820163487738</c:v>
                </c:pt>
                <c:pt idx="24">
                  <c:v>6.3778920308483285</c:v>
                </c:pt>
                <c:pt idx="25">
                  <c:v>9.2020460358056262</c:v>
                </c:pt>
                <c:pt idx="26">
                  <c:v>10.676056338028168</c:v>
                </c:pt>
                <c:pt idx="27">
                  <c:v>10.394209354120267</c:v>
                </c:pt>
                <c:pt idx="28">
                  <c:v>8.4367088607594951</c:v>
                </c:pt>
                <c:pt idx="29">
                  <c:v>11.47817047817048</c:v>
                </c:pt>
                <c:pt idx="30">
                  <c:v>11.473180076628353</c:v>
                </c:pt>
                <c:pt idx="31">
                  <c:v>10.721402214022138</c:v>
                </c:pt>
                <c:pt idx="32">
                  <c:v>12.731316725978646</c:v>
                </c:pt>
                <c:pt idx="33">
                  <c:v>10.447019867549669</c:v>
                </c:pt>
                <c:pt idx="34">
                  <c:v>11.758620689655171</c:v>
                </c:pt>
                <c:pt idx="35">
                  <c:v>12.372262773722627</c:v>
                </c:pt>
                <c:pt idx="36">
                  <c:v>12.456873315363882</c:v>
                </c:pt>
                <c:pt idx="37">
                  <c:v>9.8806888068880703</c:v>
                </c:pt>
                <c:pt idx="38">
                  <c:v>11.217441860465117</c:v>
                </c:pt>
                <c:pt idx="39">
                  <c:v>11.037194473963869</c:v>
                </c:pt>
                <c:pt idx="40">
                  <c:v>9.043222003929273</c:v>
                </c:pt>
                <c:pt idx="41">
                  <c:v>8.5880708294501407</c:v>
                </c:pt>
                <c:pt idx="42">
                  <c:v>8.7630901287553655</c:v>
                </c:pt>
                <c:pt idx="43">
                  <c:v>9.2298670836591086</c:v>
                </c:pt>
                <c:pt idx="44">
                  <c:v>6.8456140350877188</c:v>
                </c:pt>
                <c:pt idx="45">
                  <c:v>4.4375404530744342</c:v>
                </c:pt>
                <c:pt idx="46">
                  <c:v>5.3525222551928779</c:v>
                </c:pt>
                <c:pt idx="47">
                  <c:v>5.7373198077949805</c:v>
                </c:pt>
                <c:pt idx="48">
                  <c:v>4.5677233429394812</c:v>
                </c:pt>
                <c:pt idx="49">
                  <c:v>4.0863095238095237</c:v>
                </c:pt>
                <c:pt idx="50">
                  <c:v>4.108869432813095</c:v>
                </c:pt>
                <c:pt idx="51">
                  <c:v>4.7518375918795934</c:v>
                </c:pt>
                <c:pt idx="52">
                  <c:v>3.8213283442469597</c:v>
                </c:pt>
                <c:pt idx="53">
                  <c:v>4.205741626794258</c:v>
                </c:pt>
                <c:pt idx="54">
                  <c:v>4.5385250412768299</c:v>
                </c:pt>
                <c:pt idx="55">
                  <c:v>4.1416542842991584</c:v>
                </c:pt>
                <c:pt idx="56">
                  <c:v>4.8693247292002759</c:v>
                </c:pt>
                <c:pt idx="57">
                  <c:v>5.2875545851528383</c:v>
                </c:pt>
                <c:pt idx="58">
                  <c:v>5.0891864057672498</c:v>
                </c:pt>
                <c:pt idx="59">
                  <c:v>5.3040488922841877</c:v>
                </c:pt>
                <c:pt idx="60">
                  <c:v>6.2637362637362628</c:v>
                </c:pt>
                <c:pt idx="61">
                  <c:v>5.5378165353010234</c:v>
                </c:pt>
                <c:pt idx="62">
                  <c:v>6.7731406300746979</c:v>
                </c:pt>
                <c:pt idx="63">
                  <c:v>6.6826687116564418</c:v>
                </c:pt>
                <c:pt idx="64">
                  <c:v>6.8005540166204979</c:v>
                </c:pt>
                <c:pt idx="65">
                  <c:v>6.3025936599423629</c:v>
                </c:pt>
                <c:pt idx="66">
                  <c:v>8.0619109947643981</c:v>
                </c:pt>
                <c:pt idx="67">
                  <c:v>9.2622321317973491</c:v>
                </c:pt>
                <c:pt idx="68">
                  <c:v>11.313010025647005</c:v>
                </c:pt>
                <c:pt idx="69">
                  <c:v>13.563168928610835</c:v>
                </c:pt>
                <c:pt idx="70">
                  <c:v>15.255425189492263</c:v>
                </c:pt>
                <c:pt idx="71">
                  <c:v>12.878267655091687</c:v>
                </c:pt>
                <c:pt idx="72">
                  <c:v>10.849461349461347</c:v>
                </c:pt>
                <c:pt idx="73">
                  <c:v>8.045171909290417</c:v>
                </c:pt>
                <c:pt idx="74">
                  <c:v>9.7042241228835753</c:v>
                </c:pt>
                <c:pt idx="75">
                  <c:v>9.9223841493368266</c:v>
                </c:pt>
                <c:pt idx="76">
                  <c:v>9.5749789061900739</c:v>
                </c:pt>
                <c:pt idx="77">
                  <c:v>10.26637712631198</c:v>
                </c:pt>
                <c:pt idx="78">
                  <c:v>10.160254636036534</c:v>
                </c:pt>
                <c:pt idx="79">
                  <c:v>6.1391286617277236</c:v>
                </c:pt>
                <c:pt idx="80">
                  <c:v>7.717489099591667</c:v>
                </c:pt>
                <c:pt idx="81">
                  <c:v>8.3887406616862314</c:v>
                </c:pt>
                <c:pt idx="82">
                  <c:v>8.0911021038409565</c:v>
                </c:pt>
                <c:pt idx="83">
                  <c:v>8.8052725813422246</c:v>
                </c:pt>
                <c:pt idx="84">
                  <c:v>11.011974977658623</c:v>
                </c:pt>
                <c:pt idx="85">
                  <c:v>11.747018885148627</c:v>
                </c:pt>
                <c:pt idx="86">
                  <c:v>11.20704024564097</c:v>
                </c:pt>
                <c:pt idx="87">
                  <c:v>11.943611629767938</c:v>
                </c:pt>
                <c:pt idx="88">
                  <c:v>13.680652919203808</c:v>
                </c:pt>
                <c:pt idx="89">
                  <c:v>12.162090044634194</c:v>
                </c:pt>
                <c:pt idx="90">
                  <c:v>15.07385806933234</c:v>
                </c:pt>
                <c:pt idx="91">
                  <c:v>17.937297039159503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9-4A2C-B334-DA8EDBFB8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023"/>
        <c:axId val="495580687"/>
      </c:lineChart>
      <c:catAx>
        <c:axId val="495579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Retorno a 1 año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SIN'!$A$4:$A$94</c:f>
              <c:numCache>
                <c:formatCode>General</c:formatCode>
                <c:ptCount val="9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</c:numCache>
            </c:numRef>
          </c:cat>
          <c:val>
            <c:numRef>
              <c:f>'Datos SIN'!$G$4:$G$94</c:f>
              <c:numCache>
                <c:formatCode>0.0%</c:formatCode>
                <c:ptCount val="91"/>
                <c:pt idx="0">
                  <c:v>-0.2848484848484848</c:v>
                </c:pt>
                <c:pt idx="1">
                  <c:v>-0.47066492829204698</c:v>
                </c:pt>
                <c:pt idx="2">
                  <c:v>-0.14778325123152702</c:v>
                </c:pt>
                <c:pt idx="3">
                  <c:v>0.44075144508670538</c:v>
                </c:pt>
                <c:pt idx="4">
                  <c:v>-4.7141424272818533E-2</c:v>
                </c:pt>
                <c:pt idx="5">
                  <c:v>0.41368421052631565</c:v>
                </c:pt>
                <c:pt idx="6">
                  <c:v>0.2792256142963514</c:v>
                </c:pt>
                <c:pt idx="7">
                  <c:v>-0.38591385331781136</c:v>
                </c:pt>
                <c:pt idx="8">
                  <c:v>0.24549763033175354</c:v>
                </c:pt>
                <c:pt idx="9">
                  <c:v>-5.1750380517503802E-2</c:v>
                </c:pt>
                <c:pt idx="10">
                  <c:v>-0.15088282504012851</c:v>
                </c:pt>
                <c:pt idx="11">
                  <c:v>-0.17863894139886582</c:v>
                </c:pt>
                <c:pt idx="12">
                  <c:v>0.12428078250863073</c:v>
                </c:pt>
                <c:pt idx="13">
                  <c:v>0.19447287615148423</c:v>
                </c:pt>
                <c:pt idx="14">
                  <c:v>0.13796058269065981</c:v>
                </c:pt>
                <c:pt idx="15">
                  <c:v>0.30722891566265065</c:v>
                </c:pt>
                <c:pt idx="16">
                  <c:v>-0.11866359447004604</c:v>
                </c:pt>
                <c:pt idx="17">
                  <c:v>0</c:v>
                </c:pt>
                <c:pt idx="18">
                  <c:v>-6.5359477124183885E-3</c:v>
                </c:pt>
                <c:pt idx="19">
                  <c:v>0.10460526315789465</c:v>
                </c:pt>
                <c:pt idx="20">
                  <c:v>0.21679571173317447</c:v>
                </c:pt>
                <c:pt idx="21">
                  <c:v>0.16348507097405784</c:v>
                </c:pt>
                <c:pt idx="22">
                  <c:v>0.11779554059739161</c:v>
                </c:pt>
                <c:pt idx="23">
                  <c:v>-6.6240120436582672E-2</c:v>
                </c:pt>
                <c:pt idx="24">
                  <c:v>0.45022168480451419</c:v>
                </c:pt>
                <c:pt idx="25">
                  <c:v>0.26403557531962196</c:v>
                </c:pt>
                <c:pt idx="26">
                  <c:v>2.6165347405453065E-2</c:v>
                </c:pt>
                <c:pt idx="27">
                  <c:v>-0.14313263338332971</c:v>
                </c:pt>
                <c:pt idx="28">
                  <c:v>0.3805951487871968</c:v>
                </c:pt>
                <c:pt idx="29">
                  <c:v>8.4767252309364327E-2</c:v>
                </c:pt>
                <c:pt idx="30">
                  <c:v>-2.972115545166143E-2</c:v>
                </c:pt>
                <c:pt idx="31">
                  <c:v>0.23128549303045953</c:v>
                </c:pt>
                <c:pt idx="32">
                  <c:v>-0.11809923130677846</c:v>
                </c:pt>
                <c:pt idx="33">
                  <c:v>0.18890649762282075</c:v>
                </c:pt>
                <c:pt idx="34">
                  <c:v>0.12969874700079975</c:v>
                </c:pt>
                <c:pt idx="35">
                  <c:v>9.0619469026548716E-2</c:v>
                </c:pt>
                <c:pt idx="36">
                  <c:v>-0.13090987774532081</c:v>
                </c:pt>
                <c:pt idx="37">
                  <c:v>0.20092120004979463</c:v>
                </c:pt>
                <c:pt idx="38">
                  <c:v>7.6604125634912368E-2</c:v>
                </c:pt>
                <c:pt idx="39">
                  <c:v>-0.11361448103215865</c:v>
                </c:pt>
                <c:pt idx="40">
                  <c:v>9.7762328915917962E-4</c:v>
                </c:pt>
                <c:pt idx="41">
                  <c:v>0.10786760716223553</c:v>
                </c:pt>
                <c:pt idx="42">
                  <c:v>0.15633264766382604</c:v>
                </c:pt>
                <c:pt idx="43">
                  <c:v>-0.17365523083439216</c:v>
                </c:pt>
                <c:pt idx="44">
                  <c:v>-0.29718093285494618</c:v>
                </c:pt>
                <c:pt idx="45">
                  <c:v>0.31549008168027992</c:v>
                </c:pt>
                <c:pt idx="46">
                  <c:v>0.19148464353032479</c:v>
                </c:pt>
                <c:pt idx="47">
                  <c:v>-0.11501954215522059</c:v>
                </c:pt>
                <c:pt idx="48">
                  <c:v>1.0620399579390094E-2</c:v>
                </c:pt>
                <c:pt idx="49">
                  <c:v>0.12308812818645309</c:v>
                </c:pt>
                <c:pt idx="50">
                  <c:v>0.25773577913655732</c:v>
                </c:pt>
                <c:pt idx="51">
                  <c:v>-9.7304065998821465E-2</c:v>
                </c:pt>
                <c:pt idx="52">
                  <c:v>0.14761321909424718</c:v>
                </c:pt>
                <c:pt idx="53">
                  <c:v>0.17271046643913546</c:v>
                </c:pt>
                <c:pt idx="54">
                  <c:v>1.4005941914751796E-2</c:v>
                </c:pt>
                <c:pt idx="55">
                  <c:v>0.26333413059076771</c:v>
                </c:pt>
                <c:pt idx="56">
                  <c:v>0.14620408936009088</c:v>
                </c:pt>
                <c:pt idx="57">
                  <c:v>2.0275013420324672E-2</c:v>
                </c:pt>
                <c:pt idx="58">
                  <c:v>0.12400841832604836</c:v>
                </c:pt>
                <c:pt idx="59">
                  <c:v>0.27250468097364222</c:v>
                </c:pt>
                <c:pt idx="60">
                  <c:v>-6.5591397849462219E-2</c:v>
                </c:pt>
                <c:pt idx="61">
                  <c:v>0.26306704621161625</c:v>
                </c:pt>
                <c:pt idx="62">
                  <c:v>4.4642643074636279E-2</c:v>
                </c:pt>
                <c:pt idx="63">
                  <c:v>7.0551513621445405E-2</c:v>
                </c:pt>
                <c:pt idx="64">
                  <c:v>-1.5392860971165212E-2</c:v>
                </c:pt>
                <c:pt idx="65">
                  <c:v>0.34110653863740281</c:v>
                </c:pt>
                <c:pt idx="66">
                  <c:v>0.21400159108989669</c:v>
                </c:pt>
                <c:pt idx="67">
                  <c:v>0.29781742316848092</c:v>
                </c:pt>
                <c:pt idx="68">
                  <c:v>0.26668590212586185</c:v>
                </c:pt>
                <c:pt idx="69">
                  <c:v>0.19526044759727634</c:v>
                </c:pt>
                <c:pt idx="70">
                  <c:v>-0.10139186659860477</c:v>
                </c:pt>
                <c:pt idx="71">
                  <c:v>-0.13041930499591003</c:v>
                </c:pt>
                <c:pt idx="72">
                  <c:v>-0.23366635019902615</c:v>
                </c:pt>
                <c:pt idx="73">
                  <c:v>0.26379259393966947</c:v>
                </c:pt>
                <c:pt idx="74">
                  <c:v>8.9944330026710873E-2</c:v>
                </c:pt>
                <c:pt idx="75">
                  <c:v>3.0010231698461842E-2</c:v>
                </c:pt>
                <c:pt idx="76">
                  <c:v>0.13619431382130753</c:v>
                </c:pt>
                <c:pt idx="77">
                  <c:v>3.5295776633998521E-2</c:v>
                </c:pt>
                <c:pt idx="78">
                  <c:v>-0.38485793674575708</c:v>
                </c:pt>
                <c:pt idx="79">
                  <c:v>0.23454193191253792</c:v>
                </c:pt>
                <c:pt idx="80">
                  <c:v>0.12782710070845682</c:v>
                </c:pt>
                <c:pt idx="81">
                  <c:v>-3.1805604147616684E-5</c:v>
                </c:pt>
                <c:pt idx="82">
                  <c:v>0.13405693384223927</c:v>
                </c:pt>
                <c:pt idx="83">
                  <c:v>0.29601245275874866</c:v>
                </c:pt>
                <c:pt idx="84">
                  <c:v>0.11390638187366098</c:v>
                </c:pt>
                <c:pt idx="85">
                  <c:v>-7.26601583369757E-3</c:v>
                </c:pt>
                <c:pt idx="86">
                  <c:v>9.5350157049619799E-2</c:v>
                </c:pt>
                <c:pt idx="87">
                  <c:v>0.19419964892376829</c:v>
                </c:pt>
                <c:pt idx="88">
                  <c:v>-6.2372597349650949E-2</c:v>
                </c:pt>
                <c:pt idx="89">
                  <c:v>0.28878074077028959</c:v>
                </c:pt>
                <c:pt idx="90">
                  <c:v>0.16258921994069531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35-47DE-90B4-99D7E668CF6F}"/>
            </c:ext>
          </c:extLst>
        </c:ser>
        <c:ser>
          <c:idx val="1"/>
          <c:order val="1"/>
          <c:tx>
            <c:v>PIB nominal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SIN'!$A$4:$A$94</c:f>
              <c:numCache>
                <c:formatCode>General</c:formatCode>
                <c:ptCount val="91"/>
                <c:pt idx="0">
                  <c:v>1930</c:v>
                </c:pt>
                <c:pt idx="1">
                  <c:v>1931</c:v>
                </c:pt>
                <c:pt idx="2">
                  <c:v>1932</c:v>
                </c:pt>
                <c:pt idx="3">
                  <c:v>1933</c:v>
                </c:pt>
                <c:pt idx="4">
                  <c:v>1934</c:v>
                </c:pt>
                <c:pt idx="5">
                  <c:v>1935</c:v>
                </c:pt>
                <c:pt idx="6">
                  <c:v>1936</c:v>
                </c:pt>
                <c:pt idx="7">
                  <c:v>1937</c:v>
                </c:pt>
                <c:pt idx="8">
                  <c:v>1938</c:v>
                </c:pt>
                <c:pt idx="9">
                  <c:v>1939</c:v>
                </c:pt>
                <c:pt idx="10">
                  <c:v>1940</c:v>
                </c:pt>
                <c:pt idx="11">
                  <c:v>1941</c:v>
                </c:pt>
                <c:pt idx="12">
                  <c:v>1942</c:v>
                </c:pt>
                <c:pt idx="13">
                  <c:v>1943</c:v>
                </c:pt>
                <c:pt idx="14">
                  <c:v>1944</c:v>
                </c:pt>
                <c:pt idx="15">
                  <c:v>1945</c:v>
                </c:pt>
                <c:pt idx="16">
                  <c:v>1946</c:v>
                </c:pt>
                <c:pt idx="17">
                  <c:v>1947</c:v>
                </c:pt>
                <c:pt idx="18">
                  <c:v>1948</c:v>
                </c:pt>
                <c:pt idx="19">
                  <c:v>1949</c:v>
                </c:pt>
                <c:pt idx="20">
                  <c:v>1950</c:v>
                </c:pt>
                <c:pt idx="21">
                  <c:v>1951</c:v>
                </c:pt>
                <c:pt idx="22">
                  <c:v>1952</c:v>
                </c:pt>
                <c:pt idx="23">
                  <c:v>1953</c:v>
                </c:pt>
                <c:pt idx="24">
                  <c:v>1954</c:v>
                </c:pt>
                <c:pt idx="25">
                  <c:v>1955</c:v>
                </c:pt>
                <c:pt idx="26">
                  <c:v>1956</c:v>
                </c:pt>
                <c:pt idx="27">
                  <c:v>1957</c:v>
                </c:pt>
                <c:pt idx="28">
                  <c:v>1958</c:v>
                </c:pt>
                <c:pt idx="29">
                  <c:v>1959</c:v>
                </c:pt>
                <c:pt idx="30">
                  <c:v>1960</c:v>
                </c:pt>
                <c:pt idx="31">
                  <c:v>1961</c:v>
                </c:pt>
                <c:pt idx="32">
                  <c:v>1962</c:v>
                </c:pt>
                <c:pt idx="33">
                  <c:v>1963</c:v>
                </c:pt>
                <c:pt idx="34">
                  <c:v>1964</c:v>
                </c:pt>
                <c:pt idx="35">
                  <c:v>1965</c:v>
                </c:pt>
                <c:pt idx="36">
                  <c:v>1966</c:v>
                </c:pt>
                <c:pt idx="37">
                  <c:v>1967</c:v>
                </c:pt>
                <c:pt idx="38">
                  <c:v>1968</c:v>
                </c:pt>
                <c:pt idx="39">
                  <c:v>1969</c:v>
                </c:pt>
                <c:pt idx="40">
                  <c:v>1970</c:v>
                </c:pt>
                <c:pt idx="41">
                  <c:v>1971</c:v>
                </c:pt>
                <c:pt idx="42">
                  <c:v>1972</c:v>
                </c:pt>
                <c:pt idx="43">
                  <c:v>1973</c:v>
                </c:pt>
                <c:pt idx="44">
                  <c:v>1974</c:v>
                </c:pt>
                <c:pt idx="45">
                  <c:v>1975</c:v>
                </c:pt>
                <c:pt idx="46">
                  <c:v>1976</c:v>
                </c:pt>
                <c:pt idx="47">
                  <c:v>1977</c:v>
                </c:pt>
                <c:pt idx="48">
                  <c:v>1978</c:v>
                </c:pt>
                <c:pt idx="49">
                  <c:v>1979</c:v>
                </c:pt>
                <c:pt idx="50">
                  <c:v>1980</c:v>
                </c:pt>
                <c:pt idx="51">
                  <c:v>1981</c:v>
                </c:pt>
                <c:pt idx="52">
                  <c:v>1982</c:v>
                </c:pt>
                <c:pt idx="53">
                  <c:v>1983</c:v>
                </c:pt>
                <c:pt idx="54">
                  <c:v>1984</c:v>
                </c:pt>
                <c:pt idx="55">
                  <c:v>1985</c:v>
                </c:pt>
                <c:pt idx="56">
                  <c:v>1986</c:v>
                </c:pt>
                <c:pt idx="57">
                  <c:v>1987</c:v>
                </c:pt>
                <c:pt idx="58">
                  <c:v>1988</c:v>
                </c:pt>
                <c:pt idx="59">
                  <c:v>1989</c:v>
                </c:pt>
                <c:pt idx="60">
                  <c:v>1990</c:v>
                </c:pt>
                <c:pt idx="61">
                  <c:v>1991</c:v>
                </c:pt>
                <c:pt idx="62">
                  <c:v>1992</c:v>
                </c:pt>
                <c:pt idx="63">
                  <c:v>1993</c:v>
                </c:pt>
                <c:pt idx="64">
                  <c:v>1994</c:v>
                </c:pt>
                <c:pt idx="65">
                  <c:v>1995</c:v>
                </c:pt>
                <c:pt idx="66">
                  <c:v>1996</c:v>
                </c:pt>
                <c:pt idx="67">
                  <c:v>1997</c:v>
                </c:pt>
                <c:pt idx="68">
                  <c:v>1998</c:v>
                </c:pt>
                <c:pt idx="69">
                  <c:v>1999</c:v>
                </c:pt>
                <c:pt idx="70">
                  <c:v>2000</c:v>
                </c:pt>
                <c:pt idx="71">
                  <c:v>2001</c:v>
                </c:pt>
                <c:pt idx="72">
                  <c:v>2002</c:v>
                </c:pt>
                <c:pt idx="73">
                  <c:v>2003</c:v>
                </c:pt>
                <c:pt idx="74">
                  <c:v>2004</c:v>
                </c:pt>
                <c:pt idx="75">
                  <c:v>2005</c:v>
                </c:pt>
                <c:pt idx="76">
                  <c:v>2006</c:v>
                </c:pt>
                <c:pt idx="77">
                  <c:v>2007</c:v>
                </c:pt>
                <c:pt idx="78">
                  <c:v>2008</c:v>
                </c:pt>
                <c:pt idx="79">
                  <c:v>2009</c:v>
                </c:pt>
                <c:pt idx="80">
                  <c:v>2010</c:v>
                </c:pt>
                <c:pt idx="81">
                  <c:v>2011</c:v>
                </c:pt>
                <c:pt idx="82">
                  <c:v>2012</c:v>
                </c:pt>
                <c:pt idx="83">
                  <c:v>2013</c:v>
                </c:pt>
                <c:pt idx="84">
                  <c:v>2014</c:v>
                </c:pt>
                <c:pt idx="85">
                  <c:v>2015</c:v>
                </c:pt>
                <c:pt idx="86">
                  <c:v>2016</c:v>
                </c:pt>
                <c:pt idx="87">
                  <c:v>2017</c:v>
                </c:pt>
                <c:pt idx="88">
                  <c:v>2018</c:v>
                </c:pt>
                <c:pt idx="89">
                  <c:v>2019</c:v>
                </c:pt>
                <c:pt idx="90">
                  <c:v>2020</c:v>
                </c:pt>
              </c:numCache>
            </c:numRef>
          </c:cat>
          <c:val>
            <c:numRef>
              <c:f>'Datos SIN'!$L$4:$L$94</c:f>
              <c:numCache>
                <c:formatCode>0.0%</c:formatCode>
                <c:ptCount val="91"/>
                <c:pt idx="0">
                  <c:v>-0.12380952380952381</c:v>
                </c:pt>
                <c:pt idx="1">
                  <c:v>-0.16304347826086951</c:v>
                </c:pt>
                <c:pt idx="2">
                  <c:v>-0.22077922077922085</c:v>
                </c:pt>
                <c:pt idx="3">
                  <c:v>-4.9999999999999933E-2</c:v>
                </c:pt>
                <c:pt idx="4">
                  <c:v>0.17543859649122817</c:v>
                </c:pt>
                <c:pt idx="5">
                  <c:v>0.10447761194029836</c:v>
                </c:pt>
                <c:pt idx="6">
                  <c:v>0.14864864864864868</c:v>
                </c:pt>
                <c:pt idx="7">
                  <c:v>9.4117647058823417E-2</c:v>
                </c:pt>
                <c:pt idx="8">
                  <c:v>-6.4516129032258118E-2</c:v>
                </c:pt>
                <c:pt idx="9">
                  <c:v>6.8965517241379448E-2</c:v>
                </c:pt>
                <c:pt idx="10">
                  <c:v>0.10752688172043001</c:v>
                </c:pt>
                <c:pt idx="11">
                  <c:v>0.25242718446601953</c:v>
                </c:pt>
                <c:pt idx="12">
                  <c:v>0.28682170542635665</c:v>
                </c:pt>
                <c:pt idx="13">
                  <c:v>0.22289156626506035</c:v>
                </c:pt>
                <c:pt idx="14">
                  <c:v>0.10344827586206895</c:v>
                </c:pt>
                <c:pt idx="15">
                  <c:v>1.7857142857142794E-2</c:v>
                </c:pt>
                <c:pt idx="16">
                  <c:v>0</c:v>
                </c:pt>
                <c:pt idx="17">
                  <c:v>9.6491228070175294E-2</c:v>
                </c:pt>
                <c:pt idx="18">
                  <c:v>0.10000000000000009</c:v>
                </c:pt>
                <c:pt idx="19">
                  <c:v>-7.2727272727273196E-3</c:v>
                </c:pt>
                <c:pt idx="20">
                  <c:v>9.8901098901098772E-2</c:v>
                </c:pt>
                <c:pt idx="21">
                  <c:v>0.15666666666666673</c:v>
                </c:pt>
                <c:pt idx="22">
                  <c:v>5.7636887608069287E-2</c:v>
                </c:pt>
                <c:pt idx="23">
                  <c:v>5.9945504087193457E-2</c:v>
                </c:pt>
                <c:pt idx="24">
                  <c:v>5.1413881748072487E-3</c:v>
                </c:pt>
                <c:pt idx="25">
                  <c:v>8.9514066496163558E-2</c:v>
                </c:pt>
                <c:pt idx="26">
                  <c:v>5.39906103286385E-2</c:v>
                </c:pt>
                <c:pt idx="27">
                  <c:v>5.5679287305122394E-2</c:v>
                </c:pt>
                <c:pt idx="28">
                  <c:v>1.4767932489451407E-2</c:v>
                </c:pt>
                <c:pt idx="29">
                  <c:v>8.523908523908541E-2</c:v>
                </c:pt>
                <c:pt idx="30">
                  <c:v>3.8314176245210829E-2</c:v>
                </c:pt>
                <c:pt idx="31">
                  <c:v>3.6900369003689981E-2</c:v>
                </c:pt>
                <c:pt idx="32">
                  <c:v>7.4733096085409123E-2</c:v>
                </c:pt>
                <c:pt idx="33">
                  <c:v>5.6291390728476776E-2</c:v>
                </c:pt>
                <c:pt idx="34">
                  <c:v>7.3667711598746077E-2</c:v>
                </c:pt>
                <c:pt idx="35">
                  <c:v>8.3211678832116664E-2</c:v>
                </c:pt>
                <c:pt idx="36">
                  <c:v>9.5687331536387976E-2</c:v>
                </c:pt>
                <c:pt idx="37">
                  <c:v>5.7810578105781163E-2</c:v>
                </c:pt>
                <c:pt idx="38">
                  <c:v>9.4186046511627763E-2</c:v>
                </c:pt>
                <c:pt idx="39">
                  <c:v>8.1827842720510136E-2</c:v>
                </c:pt>
                <c:pt idx="40">
                  <c:v>5.4027504911591251E-2</c:v>
                </c:pt>
                <c:pt idx="41">
                  <c:v>8.5740913327120305E-2</c:v>
                </c:pt>
                <c:pt idx="42">
                  <c:v>9.7854077253218819E-2</c:v>
                </c:pt>
                <c:pt idx="43">
                  <c:v>0.11415168100078188</c:v>
                </c:pt>
                <c:pt idx="44">
                  <c:v>8.4210526315789291E-2</c:v>
                </c:pt>
                <c:pt idx="45">
                  <c:v>9.061488673139162E-2</c:v>
                </c:pt>
                <c:pt idx="46">
                  <c:v>0.11157270029673594</c:v>
                </c:pt>
                <c:pt idx="47">
                  <c:v>0.11158569140416441</c:v>
                </c:pt>
                <c:pt idx="48">
                  <c:v>0.12968299711815567</c:v>
                </c:pt>
                <c:pt idx="49">
                  <c:v>0.11692176870748305</c:v>
                </c:pt>
                <c:pt idx="50">
                  <c:v>8.7552341073467987E-2</c:v>
                </c:pt>
                <c:pt idx="51">
                  <c:v>0.12250612530626515</c:v>
                </c:pt>
                <c:pt idx="52">
                  <c:v>4.2719052073588948E-2</c:v>
                </c:pt>
                <c:pt idx="53">
                  <c:v>8.6722488038277534E-2</c:v>
                </c:pt>
                <c:pt idx="54">
                  <c:v>0.11117226197028085</c:v>
                </c:pt>
                <c:pt idx="55">
                  <c:v>7.4541852402179254E-2</c:v>
                </c:pt>
                <c:pt idx="56">
                  <c:v>5.5542751786125777E-2</c:v>
                </c:pt>
                <c:pt idx="57">
                  <c:v>6.004366812227091E-2</c:v>
                </c:pt>
                <c:pt idx="58">
                  <c:v>7.8475798146240949E-2</c:v>
                </c:pt>
                <c:pt idx="59">
                  <c:v>7.7540106951871746E-2</c:v>
                </c:pt>
                <c:pt idx="60">
                  <c:v>5.6894718185040771E-2</c:v>
                </c:pt>
                <c:pt idx="61">
                  <c:v>3.2701660238135144E-2</c:v>
                </c:pt>
                <c:pt idx="62">
                  <c:v>5.8785319909061329E-2</c:v>
                </c:pt>
                <c:pt idx="63">
                  <c:v>5.1993865030674824E-2</c:v>
                </c:pt>
                <c:pt idx="64">
                  <c:v>6.2399766729843931E-2</c:v>
                </c:pt>
                <c:pt idx="65">
                  <c:v>4.8442431727734325E-2</c:v>
                </c:pt>
                <c:pt idx="66">
                  <c:v>5.6675392670157088E-2</c:v>
                </c:pt>
                <c:pt idx="67">
                  <c:v>6.2554192988975466E-2</c:v>
                </c:pt>
                <c:pt idx="68">
                  <c:v>5.6539986010725185E-2</c:v>
                </c:pt>
                <c:pt idx="69">
                  <c:v>6.2672404281143068E-2</c:v>
                </c:pt>
                <c:pt idx="70">
                  <c:v>6.4479285640120398E-2</c:v>
                </c:pt>
                <c:pt idx="71">
                  <c:v>3.2188841201716833E-2</c:v>
                </c:pt>
                <c:pt idx="72">
                  <c:v>3.3453033453033409E-2</c:v>
                </c:pt>
                <c:pt idx="73">
                  <c:v>4.7732260424286688E-2</c:v>
                </c:pt>
                <c:pt idx="74">
                  <c:v>6.5980101239308864E-2</c:v>
                </c:pt>
                <c:pt idx="75">
                  <c:v>6.738169313902076E-2</c:v>
                </c:pt>
                <c:pt idx="76">
                  <c:v>5.9676305898596294E-2</c:v>
                </c:pt>
                <c:pt idx="77">
                  <c:v>4.6109301483894249E-2</c:v>
                </c:pt>
                <c:pt idx="78">
                  <c:v>1.8059784112925525E-2</c:v>
                </c:pt>
                <c:pt idx="79">
                  <c:v>-1.7943315435329232E-2</c:v>
                </c:pt>
                <c:pt idx="80">
                  <c:v>3.758045539483712E-2</c:v>
                </c:pt>
                <c:pt idx="81">
                  <c:v>3.6752934898612422E-2</c:v>
                </c:pt>
                <c:pt idx="82">
                  <c:v>4.2076819146882771E-2</c:v>
                </c:pt>
                <c:pt idx="83">
                  <c:v>3.6303019077607024E-2</c:v>
                </c:pt>
                <c:pt idx="84">
                  <c:v>4.4206136431337528E-2</c:v>
                </c:pt>
                <c:pt idx="85">
                  <c:v>4.0565983910537895E-2</c:v>
                </c:pt>
                <c:pt idx="86">
                  <c:v>2.7799100778594266E-2</c:v>
                </c:pt>
                <c:pt idx="87">
                  <c:v>4.2571352360629477E-2</c:v>
                </c:pt>
                <c:pt idx="88">
                  <c:v>5.4699892544645135E-2</c:v>
                </c:pt>
                <c:pt idx="89">
                  <c:v>3.9831166310887012E-2</c:v>
                </c:pt>
                <c:pt idx="90">
                  <c:v>-2.3001912937992697E-2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35-47DE-90B4-99D7E668C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439"/>
        <c:axId val="495580687"/>
      </c:lineChart>
      <c:catAx>
        <c:axId val="495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Retorno a 10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SIN'!$A$13:$A$94</c:f>
              <c:numCache>
                <c:formatCode>General</c:formatCode>
                <c:ptCount val="82"/>
                <c:pt idx="0">
                  <c:v>1939</c:v>
                </c:pt>
                <c:pt idx="1">
                  <c:v>1940</c:v>
                </c:pt>
                <c:pt idx="2">
                  <c:v>1941</c:v>
                </c:pt>
                <c:pt idx="3">
                  <c:v>1942</c:v>
                </c:pt>
                <c:pt idx="4">
                  <c:v>1943</c:v>
                </c:pt>
                <c:pt idx="5">
                  <c:v>1944</c:v>
                </c:pt>
                <c:pt idx="6">
                  <c:v>1945</c:v>
                </c:pt>
                <c:pt idx="7">
                  <c:v>1946</c:v>
                </c:pt>
                <c:pt idx="8">
                  <c:v>1947</c:v>
                </c:pt>
                <c:pt idx="9">
                  <c:v>1948</c:v>
                </c:pt>
                <c:pt idx="10">
                  <c:v>1949</c:v>
                </c:pt>
                <c:pt idx="11">
                  <c:v>1950</c:v>
                </c:pt>
                <c:pt idx="12">
                  <c:v>1951</c:v>
                </c:pt>
                <c:pt idx="13">
                  <c:v>1952</c:v>
                </c:pt>
                <c:pt idx="14">
                  <c:v>1953</c:v>
                </c:pt>
                <c:pt idx="15">
                  <c:v>1954</c:v>
                </c:pt>
                <c:pt idx="16">
                  <c:v>1955</c:v>
                </c:pt>
                <c:pt idx="17">
                  <c:v>1956</c:v>
                </c:pt>
                <c:pt idx="18">
                  <c:v>1957</c:v>
                </c:pt>
                <c:pt idx="19">
                  <c:v>1958</c:v>
                </c:pt>
                <c:pt idx="20">
                  <c:v>1959</c:v>
                </c:pt>
                <c:pt idx="21">
                  <c:v>1960</c:v>
                </c:pt>
                <c:pt idx="22">
                  <c:v>1961</c:v>
                </c:pt>
                <c:pt idx="23">
                  <c:v>1962</c:v>
                </c:pt>
                <c:pt idx="24">
                  <c:v>1963</c:v>
                </c:pt>
                <c:pt idx="25">
                  <c:v>1964</c:v>
                </c:pt>
                <c:pt idx="26">
                  <c:v>1965</c:v>
                </c:pt>
                <c:pt idx="27">
                  <c:v>1966</c:v>
                </c:pt>
                <c:pt idx="28">
                  <c:v>1967</c:v>
                </c:pt>
                <c:pt idx="29">
                  <c:v>1968</c:v>
                </c:pt>
                <c:pt idx="30">
                  <c:v>1969</c:v>
                </c:pt>
                <c:pt idx="31">
                  <c:v>1970</c:v>
                </c:pt>
                <c:pt idx="32">
                  <c:v>1971</c:v>
                </c:pt>
                <c:pt idx="33">
                  <c:v>1972</c:v>
                </c:pt>
                <c:pt idx="34">
                  <c:v>1973</c:v>
                </c:pt>
                <c:pt idx="35">
                  <c:v>1974</c:v>
                </c:pt>
                <c:pt idx="36">
                  <c:v>1975</c:v>
                </c:pt>
                <c:pt idx="37">
                  <c:v>1976</c:v>
                </c:pt>
                <c:pt idx="38">
                  <c:v>1977</c:v>
                </c:pt>
                <c:pt idx="39">
                  <c:v>1978</c:v>
                </c:pt>
                <c:pt idx="40">
                  <c:v>1979</c:v>
                </c:pt>
                <c:pt idx="41">
                  <c:v>1980</c:v>
                </c:pt>
                <c:pt idx="42">
                  <c:v>1981</c:v>
                </c:pt>
                <c:pt idx="43">
                  <c:v>1982</c:v>
                </c:pt>
                <c:pt idx="44">
                  <c:v>1983</c:v>
                </c:pt>
                <c:pt idx="45">
                  <c:v>1984</c:v>
                </c:pt>
                <c:pt idx="46">
                  <c:v>1985</c:v>
                </c:pt>
                <c:pt idx="47">
                  <c:v>1986</c:v>
                </c:pt>
                <c:pt idx="48">
                  <c:v>1987</c:v>
                </c:pt>
                <c:pt idx="49">
                  <c:v>1988</c:v>
                </c:pt>
                <c:pt idx="50">
                  <c:v>1989</c:v>
                </c:pt>
                <c:pt idx="51">
                  <c:v>1990</c:v>
                </c:pt>
                <c:pt idx="52">
                  <c:v>1991</c:v>
                </c:pt>
                <c:pt idx="53">
                  <c:v>1992</c:v>
                </c:pt>
                <c:pt idx="54">
                  <c:v>1993</c:v>
                </c:pt>
                <c:pt idx="55">
                  <c:v>1994</c:v>
                </c:pt>
                <c:pt idx="56">
                  <c:v>1995</c:v>
                </c:pt>
                <c:pt idx="57">
                  <c:v>1996</c:v>
                </c:pt>
                <c:pt idx="58">
                  <c:v>1997</c:v>
                </c:pt>
                <c:pt idx="59">
                  <c:v>1998</c:v>
                </c:pt>
                <c:pt idx="60">
                  <c:v>1999</c:v>
                </c:pt>
                <c:pt idx="61">
                  <c:v>2000</c:v>
                </c:pt>
                <c:pt idx="62">
                  <c:v>2001</c:v>
                </c:pt>
                <c:pt idx="63">
                  <c:v>2002</c:v>
                </c:pt>
                <c:pt idx="64">
                  <c:v>2003</c:v>
                </c:pt>
                <c:pt idx="65">
                  <c:v>2004</c:v>
                </c:pt>
                <c:pt idx="66">
                  <c:v>2005</c:v>
                </c:pt>
                <c:pt idx="67">
                  <c:v>2006</c:v>
                </c:pt>
                <c:pt idx="68">
                  <c:v>2007</c:v>
                </c:pt>
                <c:pt idx="69">
                  <c:v>2008</c:v>
                </c:pt>
                <c:pt idx="70">
                  <c:v>2009</c:v>
                </c:pt>
                <c:pt idx="71">
                  <c:v>2010</c:v>
                </c:pt>
                <c:pt idx="72">
                  <c:v>2011</c:v>
                </c:pt>
                <c:pt idx="73">
                  <c:v>2012</c:v>
                </c:pt>
                <c:pt idx="74">
                  <c:v>2013</c:v>
                </c:pt>
                <c:pt idx="75">
                  <c:v>2014</c:v>
                </c:pt>
                <c:pt idx="76">
                  <c:v>2015</c:v>
                </c:pt>
                <c:pt idx="77">
                  <c:v>2016</c:v>
                </c:pt>
                <c:pt idx="78">
                  <c:v>2017</c:v>
                </c:pt>
                <c:pt idx="79">
                  <c:v>2018</c:v>
                </c:pt>
                <c:pt idx="80">
                  <c:v>2019</c:v>
                </c:pt>
                <c:pt idx="81">
                  <c:v>2020</c:v>
                </c:pt>
              </c:numCache>
            </c:numRef>
          </c:cat>
          <c:val>
            <c:numRef>
              <c:f>'Datos SIN'!$H$13:$H$94</c:f>
              <c:numCache>
                <c:formatCode>0.0%</c:formatCode>
                <c:ptCount val="82"/>
                <c:pt idx="0">
                  <c:v>-0.41911421911421909</c:v>
                </c:pt>
                <c:pt idx="1">
                  <c:v>-0.31029986962190348</c:v>
                </c:pt>
                <c:pt idx="2">
                  <c:v>7.0197044334975311E-2</c:v>
                </c:pt>
                <c:pt idx="3">
                  <c:v>0.41184971098265888</c:v>
                </c:pt>
                <c:pt idx="4">
                  <c:v>0.1705115346038113</c:v>
                </c:pt>
                <c:pt idx="5">
                  <c:v>0.3978947368421053</c:v>
                </c:pt>
                <c:pt idx="6">
                  <c:v>0.29262844378257635</c:v>
                </c:pt>
                <c:pt idx="7">
                  <c:v>-0.10942956926658898</c:v>
                </c:pt>
                <c:pt idx="8">
                  <c:v>0.45023696682464442</c:v>
                </c:pt>
                <c:pt idx="9">
                  <c:v>0.15677321156773205</c:v>
                </c:pt>
                <c:pt idx="10">
                  <c:v>0.34751203852327439</c:v>
                </c:pt>
                <c:pt idx="11">
                  <c:v>0.93100189035916814</c:v>
                </c:pt>
                <c:pt idx="12">
                  <c:v>1.7353279631760645</c:v>
                </c:pt>
                <c:pt idx="13">
                  <c:v>1.7195496417604916</c:v>
                </c:pt>
                <c:pt idx="14">
                  <c:v>1.1259640102827762</c:v>
                </c:pt>
                <c:pt idx="15">
                  <c:v>1.7093373493975901</c:v>
                </c:pt>
                <c:pt idx="16">
                  <c:v>1.6198156682027647</c:v>
                </c:pt>
                <c:pt idx="17">
                  <c:v>2.0503267973856207</c:v>
                </c:pt>
                <c:pt idx="18">
                  <c:v>1.6137254901960785</c:v>
                </c:pt>
                <c:pt idx="19">
                  <c:v>2.6322368421052635</c:v>
                </c:pt>
                <c:pt idx="20">
                  <c:v>2.5670041691483028</c:v>
                </c:pt>
                <c:pt idx="21">
                  <c:v>1.8443465491923643</c:v>
                </c:pt>
                <c:pt idx="22">
                  <c:v>2.0100967606226336</c:v>
                </c:pt>
                <c:pt idx="23">
                  <c:v>1.3748588633797518</c:v>
                </c:pt>
                <c:pt idx="24">
                  <c:v>2.0237807335751712</c:v>
                </c:pt>
                <c:pt idx="25">
                  <c:v>1.3554752640355754</c:v>
                </c:pt>
                <c:pt idx="26">
                  <c:v>1.0323218997361479</c:v>
                </c:pt>
                <c:pt idx="27">
                  <c:v>0.72123419755731732</c:v>
                </c:pt>
                <c:pt idx="28">
                  <c:v>1.4123530882720678</c:v>
                </c:pt>
                <c:pt idx="29">
                  <c:v>0.88118094548089121</c:v>
                </c:pt>
                <c:pt idx="30">
                  <c:v>0.53715144431457684</c:v>
                </c:pt>
                <c:pt idx="31">
                  <c:v>0.58578557907416973</c:v>
                </c:pt>
                <c:pt idx="32">
                  <c:v>0.42683438155136288</c:v>
                </c:pt>
                <c:pt idx="33">
                  <c:v>0.87083993660855774</c:v>
                </c:pt>
                <c:pt idx="34">
                  <c:v>0.30031991468941621</c:v>
                </c:pt>
                <c:pt idx="35">
                  <c:v>-0.19103244837758104</c:v>
                </c:pt>
                <c:pt idx="36">
                  <c:v>-2.4234555880125574E-2</c:v>
                </c:pt>
                <c:pt idx="37">
                  <c:v>0.33773185609361378</c:v>
                </c:pt>
                <c:pt idx="38">
                  <c:v>-1.4201306105525058E-2</c:v>
                </c:pt>
                <c:pt idx="39">
                  <c:v>-7.4619680338917749E-2</c:v>
                </c:pt>
                <c:pt idx="40">
                  <c:v>0.17249619813165329</c:v>
                </c:pt>
                <c:pt idx="41">
                  <c:v>0.47325013564839913</c:v>
                </c:pt>
                <c:pt idx="42">
                  <c:v>0.20041140170437832</c:v>
                </c:pt>
                <c:pt idx="43">
                  <c:v>0.1913595933926302</c:v>
                </c:pt>
                <c:pt idx="44">
                  <c:v>0.69072270630445942</c:v>
                </c:pt>
                <c:pt idx="45">
                  <c:v>1.4393232205367563</c:v>
                </c:pt>
                <c:pt idx="46">
                  <c:v>1.3426100454595855</c:v>
                </c:pt>
                <c:pt idx="47">
                  <c:v>1.2535827284571002</c:v>
                </c:pt>
                <c:pt idx="48">
                  <c:v>1.5981072555205049</c:v>
                </c:pt>
                <c:pt idx="49">
                  <c:v>1.8896056601810427</c:v>
                </c:pt>
                <c:pt idx="50">
                  <c:v>2.2740411339633129</c:v>
                </c:pt>
                <c:pt idx="51">
                  <c:v>1.4323806717737186</c:v>
                </c:pt>
                <c:pt idx="52">
                  <c:v>2.4034271725826191</c:v>
                </c:pt>
                <c:pt idx="53">
                  <c:v>2.0980517633674634</c:v>
                </c:pt>
                <c:pt idx="54">
                  <c:v>1.8281695264657731</c:v>
                </c:pt>
                <c:pt idx="55">
                  <c:v>1.7461731643147571</c:v>
                </c:pt>
                <c:pt idx="56">
                  <c:v>1.9152309731162438</c:v>
                </c:pt>
                <c:pt idx="57">
                  <c:v>2.0876656893917498</c:v>
                </c:pt>
                <c:pt idx="58">
                  <c:v>2.9275943014408283</c:v>
                </c:pt>
                <c:pt idx="59">
                  <c:v>3.426148638916894</c:v>
                </c:pt>
                <c:pt idx="60">
                  <c:v>3.1574702886247881</c:v>
                </c:pt>
                <c:pt idx="61">
                  <c:v>2.9981830294954874</c:v>
                </c:pt>
                <c:pt idx="62">
                  <c:v>1.7526193387518281</c:v>
                </c:pt>
                <c:pt idx="63">
                  <c:v>1.0192788781529001</c:v>
                </c:pt>
                <c:pt idx="64">
                  <c:v>1.3837710365526856</c:v>
                </c:pt>
                <c:pt idx="65">
                  <c:v>1.6387963507305074</c:v>
                </c:pt>
                <c:pt idx="66">
                  <c:v>1.0266751091844855</c:v>
                </c:pt>
                <c:pt idx="67">
                  <c:v>0.89678230400941494</c:v>
                </c:pt>
                <c:pt idx="68">
                  <c:v>0.51310243912492393</c:v>
                </c:pt>
                <c:pt idx="69">
                  <c:v>-0.26519040374868819</c:v>
                </c:pt>
                <c:pt idx="70">
                  <c:v>-0.24104134762634</c:v>
                </c:pt>
                <c:pt idx="71">
                  <c:v>-4.7444481473626676E-2</c:v>
                </c:pt>
                <c:pt idx="72">
                  <c:v>9.5384508183156358E-2</c:v>
                </c:pt>
                <c:pt idx="73">
                  <c:v>0.62100202314109709</c:v>
                </c:pt>
                <c:pt idx="74">
                  <c:v>0.66232878560315123</c:v>
                </c:pt>
                <c:pt idx="75">
                  <c:v>0.69887451316918603</c:v>
                </c:pt>
                <c:pt idx="76">
                  <c:v>0.63739195219059686</c:v>
                </c:pt>
                <c:pt idx="77">
                  <c:v>0.57853063526757387</c:v>
                </c:pt>
                <c:pt idx="78">
                  <c:v>0.82081369691356354</c:v>
                </c:pt>
                <c:pt idx="79">
                  <c:v>1.7753667312482699</c:v>
                </c:pt>
                <c:pt idx="80">
                  <c:v>1.8973006905210301</c:v>
                </c:pt>
                <c:pt idx="81">
                  <c:v>1.9866018892528863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CC-4551-AA07-ACAAEEF2E009}"/>
            </c:ext>
          </c:extLst>
        </c:ser>
        <c:ser>
          <c:idx val="1"/>
          <c:order val="1"/>
          <c:tx>
            <c:v>PIB nominal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SIN'!$A$13:$A$94</c:f>
              <c:numCache>
                <c:formatCode>General</c:formatCode>
                <c:ptCount val="82"/>
                <c:pt idx="0">
                  <c:v>1939</c:v>
                </c:pt>
                <c:pt idx="1">
                  <c:v>1940</c:v>
                </c:pt>
                <c:pt idx="2">
                  <c:v>1941</c:v>
                </c:pt>
                <c:pt idx="3">
                  <c:v>1942</c:v>
                </c:pt>
                <c:pt idx="4">
                  <c:v>1943</c:v>
                </c:pt>
                <c:pt idx="5">
                  <c:v>1944</c:v>
                </c:pt>
                <c:pt idx="6">
                  <c:v>1945</c:v>
                </c:pt>
                <c:pt idx="7">
                  <c:v>1946</c:v>
                </c:pt>
                <c:pt idx="8">
                  <c:v>1947</c:v>
                </c:pt>
                <c:pt idx="9">
                  <c:v>1948</c:v>
                </c:pt>
                <c:pt idx="10">
                  <c:v>1949</c:v>
                </c:pt>
                <c:pt idx="11">
                  <c:v>1950</c:v>
                </c:pt>
                <c:pt idx="12">
                  <c:v>1951</c:v>
                </c:pt>
                <c:pt idx="13">
                  <c:v>1952</c:v>
                </c:pt>
                <c:pt idx="14">
                  <c:v>1953</c:v>
                </c:pt>
                <c:pt idx="15">
                  <c:v>1954</c:v>
                </c:pt>
                <c:pt idx="16">
                  <c:v>1955</c:v>
                </c:pt>
                <c:pt idx="17">
                  <c:v>1956</c:v>
                </c:pt>
                <c:pt idx="18">
                  <c:v>1957</c:v>
                </c:pt>
                <c:pt idx="19">
                  <c:v>1958</c:v>
                </c:pt>
                <c:pt idx="20">
                  <c:v>1959</c:v>
                </c:pt>
                <c:pt idx="21">
                  <c:v>1960</c:v>
                </c:pt>
                <c:pt idx="22">
                  <c:v>1961</c:v>
                </c:pt>
                <c:pt idx="23">
                  <c:v>1962</c:v>
                </c:pt>
                <c:pt idx="24">
                  <c:v>1963</c:v>
                </c:pt>
                <c:pt idx="25">
                  <c:v>1964</c:v>
                </c:pt>
                <c:pt idx="26">
                  <c:v>1965</c:v>
                </c:pt>
                <c:pt idx="27">
                  <c:v>1966</c:v>
                </c:pt>
                <c:pt idx="28">
                  <c:v>1967</c:v>
                </c:pt>
                <c:pt idx="29">
                  <c:v>1968</c:v>
                </c:pt>
                <c:pt idx="30">
                  <c:v>1969</c:v>
                </c:pt>
                <c:pt idx="31">
                  <c:v>1970</c:v>
                </c:pt>
                <c:pt idx="32">
                  <c:v>1971</c:v>
                </c:pt>
                <c:pt idx="33">
                  <c:v>1972</c:v>
                </c:pt>
                <c:pt idx="34">
                  <c:v>1973</c:v>
                </c:pt>
                <c:pt idx="35">
                  <c:v>1974</c:v>
                </c:pt>
                <c:pt idx="36">
                  <c:v>1975</c:v>
                </c:pt>
                <c:pt idx="37">
                  <c:v>1976</c:v>
                </c:pt>
                <c:pt idx="38">
                  <c:v>1977</c:v>
                </c:pt>
                <c:pt idx="39">
                  <c:v>1978</c:v>
                </c:pt>
                <c:pt idx="40">
                  <c:v>1979</c:v>
                </c:pt>
                <c:pt idx="41">
                  <c:v>1980</c:v>
                </c:pt>
                <c:pt idx="42">
                  <c:v>1981</c:v>
                </c:pt>
                <c:pt idx="43">
                  <c:v>1982</c:v>
                </c:pt>
                <c:pt idx="44">
                  <c:v>1983</c:v>
                </c:pt>
                <c:pt idx="45">
                  <c:v>1984</c:v>
                </c:pt>
                <c:pt idx="46">
                  <c:v>1985</c:v>
                </c:pt>
                <c:pt idx="47">
                  <c:v>1986</c:v>
                </c:pt>
                <c:pt idx="48">
                  <c:v>1987</c:v>
                </c:pt>
                <c:pt idx="49">
                  <c:v>1988</c:v>
                </c:pt>
                <c:pt idx="50">
                  <c:v>1989</c:v>
                </c:pt>
                <c:pt idx="51">
                  <c:v>1990</c:v>
                </c:pt>
                <c:pt idx="52">
                  <c:v>1991</c:v>
                </c:pt>
                <c:pt idx="53">
                  <c:v>1992</c:v>
                </c:pt>
                <c:pt idx="54">
                  <c:v>1993</c:v>
                </c:pt>
                <c:pt idx="55">
                  <c:v>1994</c:v>
                </c:pt>
                <c:pt idx="56">
                  <c:v>1995</c:v>
                </c:pt>
                <c:pt idx="57">
                  <c:v>1996</c:v>
                </c:pt>
                <c:pt idx="58">
                  <c:v>1997</c:v>
                </c:pt>
                <c:pt idx="59">
                  <c:v>1998</c:v>
                </c:pt>
                <c:pt idx="60">
                  <c:v>1999</c:v>
                </c:pt>
                <c:pt idx="61">
                  <c:v>2000</c:v>
                </c:pt>
                <c:pt idx="62">
                  <c:v>2001</c:v>
                </c:pt>
                <c:pt idx="63">
                  <c:v>2002</c:v>
                </c:pt>
                <c:pt idx="64">
                  <c:v>2003</c:v>
                </c:pt>
                <c:pt idx="65">
                  <c:v>2004</c:v>
                </c:pt>
                <c:pt idx="66">
                  <c:v>2005</c:v>
                </c:pt>
                <c:pt idx="67">
                  <c:v>2006</c:v>
                </c:pt>
                <c:pt idx="68">
                  <c:v>2007</c:v>
                </c:pt>
                <c:pt idx="69">
                  <c:v>2008</c:v>
                </c:pt>
                <c:pt idx="70">
                  <c:v>2009</c:v>
                </c:pt>
                <c:pt idx="71">
                  <c:v>2010</c:v>
                </c:pt>
                <c:pt idx="72">
                  <c:v>2011</c:v>
                </c:pt>
                <c:pt idx="73">
                  <c:v>2012</c:v>
                </c:pt>
                <c:pt idx="74">
                  <c:v>2013</c:v>
                </c:pt>
                <c:pt idx="75">
                  <c:v>2014</c:v>
                </c:pt>
                <c:pt idx="76">
                  <c:v>2015</c:v>
                </c:pt>
                <c:pt idx="77">
                  <c:v>2016</c:v>
                </c:pt>
                <c:pt idx="78">
                  <c:v>2017</c:v>
                </c:pt>
                <c:pt idx="79">
                  <c:v>2018</c:v>
                </c:pt>
                <c:pt idx="80">
                  <c:v>2019</c:v>
                </c:pt>
                <c:pt idx="81">
                  <c:v>2020</c:v>
                </c:pt>
              </c:numCache>
            </c:numRef>
          </c:cat>
          <c:val>
            <c:numRef>
              <c:f>'Datos SIN'!$M$13:$M$94</c:f>
              <c:numCache>
                <c:formatCode>0.0%</c:formatCode>
                <c:ptCount val="82"/>
                <c:pt idx="0">
                  <c:v>-0.11428571428571421</c:v>
                </c:pt>
                <c:pt idx="1">
                  <c:v>0.11956521739130421</c:v>
                </c:pt>
                <c:pt idx="2">
                  <c:v>0.67532467532467533</c:v>
                </c:pt>
                <c:pt idx="3">
                  <c:v>1.7666666666666671</c:v>
                </c:pt>
                <c:pt idx="4">
                  <c:v>2.5614035087719298</c:v>
                </c:pt>
                <c:pt idx="5">
                  <c:v>2.3432835820895521</c:v>
                </c:pt>
                <c:pt idx="6">
                  <c:v>2.0810810810810811</c:v>
                </c:pt>
                <c:pt idx="7">
                  <c:v>1.6823529411764704</c:v>
                </c:pt>
                <c:pt idx="8">
                  <c:v>1.6881720430107525</c:v>
                </c:pt>
                <c:pt idx="9">
                  <c:v>2.1609195402298855</c:v>
                </c:pt>
                <c:pt idx="10">
                  <c:v>1.935483870967742</c:v>
                </c:pt>
                <c:pt idx="11">
                  <c:v>1.912621359223301</c:v>
                </c:pt>
                <c:pt idx="12">
                  <c:v>1.6899224806201549</c:v>
                </c:pt>
                <c:pt idx="13">
                  <c:v>1.2108433734939759</c:v>
                </c:pt>
                <c:pt idx="14">
                  <c:v>0.91625615763546797</c:v>
                </c:pt>
                <c:pt idx="15">
                  <c:v>0.74553571428571441</c:v>
                </c:pt>
                <c:pt idx="16">
                  <c:v>0.86842105263157876</c:v>
                </c:pt>
                <c:pt idx="17">
                  <c:v>0.9692982456140351</c:v>
                </c:pt>
                <c:pt idx="18">
                  <c:v>0.89599999999999991</c:v>
                </c:pt>
                <c:pt idx="19">
                  <c:v>0.74909090909090881</c:v>
                </c:pt>
                <c:pt idx="20">
                  <c:v>0.91208791208791196</c:v>
                </c:pt>
                <c:pt idx="21">
                  <c:v>0.80666666666666687</c:v>
                </c:pt>
                <c:pt idx="22">
                  <c:v>0.61959654178674373</c:v>
                </c:pt>
                <c:pt idx="23">
                  <c:v>0.64577656675749306</c:v>
                </c:pt>
                <c:pt idx="24">
                  <c:v>0.64010282776349614</c:v>
                </c:pt>
                <c:pt idx="25">
                  <c:v>0.751918158567775</c:v>
                </c:pt>
                <c:pt idx="26">
                  <c:v>0.74178403755868549</c:v>
                </c:pt>
                <c:pt idx="27">
                  <c:v>0.81069042316258333</c:v>
                </c:pt>
                <c:pt idx="28">
                  <c:v>0.81434599156118148</c:v>
                </c:pt>
                <c:pt idx="29">
                  <c:v>0.95634095634095639</c:v>
                </c:pt>
                <c:pt idx="30">
                  <c:v>0.95019157088122608</c:v>
                </c:pt>
                <c:pt idx="31">
                  <c:v>0.9797047970479702</c:v>
                </c:pt>
                <c:pt idx="32">
                  <c:v>1.0729537366548043</c:v>
                </c:pt>
                <c:pt idx="33">
                  <c:v>1.117549668874172</c:v>
                </c:pt>
                <c:pt idx="34">
                  <c:v>1.2335423197492164</c:v>
                </c:pt>
                <c:pt idx="35">
                  <c:v>1.2554744525547443</c:v>
                </c:pt>
                <c:pt idx="36">
                  <c:v>1.2708894878706198</c:v>
                </c:pt>
                <c:pt idx="37">
                  <c:v>1.3038130381303814</c:v>
                </c:pt>
                <c:pt idx="38">
                  <c:v>1.4209302325581392</c:v>
                </c:pt>
                <c:pt idx="39">
                  <c:v>1.4994686503719445</c:v>
                </c:pt>
                <c:pt idx="40">
                  <c:v>1.5805500982318268</c:v>
                </c:pt>
                <c:pt idx="41">
                  <c:v>1.6626281453867664</c:v>
                </c:pt>
                <c:pt idx="42">
                  <c:v>1.7527896995708154</c:v>
                </c:pt>
                <c:pt idx="43">
                  <c:v>1.614542611415168</c:v>
                </c:pt>
                <c:pt idx="44">
                  <c:v>1.550175438596491</c:v>
                </c:pt>
                <c:pt idx="45">
                  <c:v>1.613592233009709</c:v>
                </c:pt>
                <c:pt idx="46">
                  <c:v>1.5750741839762612</c:v>
                </c:pt>
                <c:pt idx="47">
                  <c:v>1.4452749599572878</c:v>
                </c:pt>
                <c:pt idx="48">
                  <c:v>1.3318924111431318</c:v>
                </c:pt>
                <c:pt idx="49">
                  <c:v>1.2261904761904763</c:v>
                </c:pt>
                <c:pt idx="50">
                  <c:v>1.1476969927674157</c:v>
                </c:pt>
                <c:pt idx="51">
                  <c:v>1.0871543577178859</c:v>
                </c:pt>
                <c:pt idx="52">
                  <c:v>0.92017461802307476</c:v>
                </c:pt>
                <c:pt idx="53">
                  <c:v>0.94976076555023914</c:v>
                </c:pt>
                <c:pt idx="54">
                  <c:v>0.88745184369840402</c:v>
                </c:pt>
                <c:pt idx="55">
                  <c:v>0.80460624071322417</c:v>
                </c:pt>
                <c:pt idx="56">
                  <c:v>0.76077437197510922</c:v>
                </c:pt>
                <c:pt idx="57">
                  <c:v>0.76266375545851539</c:v>
                </c:pt>
                <c:pt idx="58">
                  <c:v>0.76683831101956712</c:v>
                </c:pt>
                <c:pt idx="59">
                  <c:v>0.73090145148968699</c:v>
                </c:pt>
                <c:pt idx="60">
                  <c:v>0.70701878766394888</c:v>
                </c:pt>
                <c:pt idx="61">
                  <c:v>0.71926882441723983</c:v>
                </c:pt>
                <c:pt idx="62">
                  <c:v>0.71841506982786618</c:v>
                </c:pt>
                <c:pt idx="63">
                  <c:v>0.6773006134969326</c:v>
                </c:pt>
                <c:pt idx="64">
                  <c:v>0.67050590465082371</c:v>
                </c:pt>
                <c:pt idx="65">
                  <c:v>0.67613558391656392</c:v>
                </c:pt>
                <c:pt idx="66">
                  <c:v>0.70641361256544521</c:v>
                </c:pt>
                <c:pt idx="67">
                  <c:v>0.7112597547380155</c:v>
                </c:pt>
                <c:pt idx="68">
                  <c:v>0.68477500582886464</c:v>
                </c:pt>
                <c:pt idx="69">
                  <c:v>0.62341388061348324</c:v>
                </c:pt>
                <c:pt idx="70">
                  <c:v>0.500259578444606</c:v>
                </c:pt>
                <c:pt idx="71">
                  <c:v>0.46234880998829486</c:v>
                </c:pt>
                <c:pt idx="72">
                  <c:v>0.46881496881496854</c:v>
                </c:pt>
                <c:pt idx="73">
                  <c:v>0.48107168983174819</c:v>
                </c:pt>
                <c:pt idx="74">
                  <c:v>0.46491534299179604</c:v>
                </c:pt>
                <c:pt idx="75">
                  <c:v>0.43499263140658262</c:v>
                </c:pt>
                <c:pt idx="76">
                  <c:v>0.39894147426555171</c:v>
                </c:pt>
                <c:pt idx="77">
                  <c:v>0.35685848715164692</c:v>
                </c:pt>
                <c:pt idx="78">
                  <c:v>0.35226958206476611</c:v>
                </c:pt>
                <c:pt idx="79">
                  <c:v>0.40093794603411936</c:v>
                </c:pt>
                <c:pt idx="80">
                  <c:v>0.48335524949823516</c:v>
                </c:pt>
                <c:pt idx="81">
                  <c:v>0.39674493062966909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CC-4551-AA07-ACAAEEF2E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439"/>
        <c:axId val="495580687"/>
      </c:lineChart>
      <c:catAx>
        <c:axId val="495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Retorno a 20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SIN'!$A$23:$A$94</c:f>
              <c:numCache>
                <c:formatCode>General</c:formatCode>
                <c:ptCount val="72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</c:numCache>
            </c:numRef>
          </c:cat>
          <c:val>
            <c:numRef>
              <c:f>'Datos SIN'!$I$23:$I$94</c:f>
              <c:numCache>
                <c:formatCode>0.0%</c:formatCode>
                <c:ptCount val="72"/>
                <c:pt idx="0">
                  <c:v>-0.21724941724941726</c:v>
                </c:pt>
                <c:pt idx="1">
                  <c:v>0.33181225554106919</c:v>
                </c:pt>
                <c:pt idx="2">
                  <c:v>1.9273399014778327</c:v>
                </c:pt>
                <c:pt idx="3">
                  <c:v>2.8395953757225434</c:v>
                </c:pt>
                <c:pt idx="4">
                  <c:v>1.4884653961885652</c:v>
                </c:pt>
                <c:pt idx="5">
                  <c:v>2.7873684210526313</c:v>
                </c:pt>
                <c:pt idx="6">
                  <c:v>2.3864482501861501</c:v>
                </c:pt>
                <c:pt idx="7">
                  <c:v>1.7165308498253786</c:v>
                </c:pt>
                <c:pt idx="8">
                  <c:v>2.790521327014218</c:v>
                </c:pt>
                <c:pt idx="9">
                  <c:v>3.2016742770167426</c:v>
                </c:pt>
                <c:pt idx="10">
                  <c:v>3.806581059390048</c:v>
                </c:pt>
                <c:pt idx="11">
                  <c:v>4.4924385633270321</c:v>
                </c:pt>
                <c:pt idx="12">
                  <c:v>7.2336018411967782</c:v>
                </c:pt>
                <c:pt idx="13">
                  <c:v>5.4585465711361314</c:v>
                </c:pt>
                <c:pt idx="14">
                  <c:v>5.4284490145672661</c:v>
                </c:pt>
                <c:pt idx="15">
                  <c:v>5.3817771084337354</c:v>
                </c:pt>
                <c:pt idx="16">
                  <c:v>4.3243087557603692</c:v>
                </c:pt>
                <c:pt idx="17">
                  <c:v>4.2503267973856209</c:v>
                </c:pt>
                <c:pt idx="18">
                  <c:v>5.3052287581699344</c:v>
                </c:pt>
                <c:pt idx="19">
                  <c:v>5.8328947368421051</c:v>
                </c:pt>
                <c:pt idx="20">
                  <c:v>4.4830256104824304</c:v>
                </c:pt>
                <c:pt idx="21">
                  <c:v>3.5105237395986295</c:v>
                </c:pt>
                <c:pt idx="22">
                  <c:v>3.2949095498527559</c:v>
                </c:pt>
                <c:pt idx="23">
                  <c:v>3.442980805419646</c:v>
                </c:pt>
                <c:pt idx="24">
                  <c:v>2.9318823055219672</c:v>
                </c:pt>
                <c:pt idx="25">
                  <c:v>0.90550305725403035</c:v>
                </c:pt>
                <c:pt idx="26">
                  <c:v>0.98306948109058934</c:v>
                </c:pt>
                <c:pt idx="27">
                  <c:v>1.302549817870152</c:v>
                </c:pt>
                <c:pt idx="28">
                  <c:v>1.3780945236309075</c:v>
                </c:pt>
                <c:pt idx="29">
                  <c:v>0.74080782466944384</c:v>
                </c:pt>
                <c:pt idx="30">
                  <c:v>0.80230422441142091</c:v>
                </c:pt>
                <c:pt idx="31">
                  <c:v>1.336258819480296</c:v>
                </c:pt>
                <c:pt idx="32">
                  <c:v>0.71278825995807127</c:v>
                </c:pt>
                <c:pt idx="33">
                  <c:v>1.2288431061806655</c:v>
                </c:pt>
                <c:pt idx="34">
                  <c:v>1.1984804052252733</c:v>
                </c:pt>
                <c:pt idx="35">
                  <c:v>0.97333333333333338</c:v>
                </c:pt>
                <c:pt idx="36">
                  <c:v>1.2858379314075514</c:v>
                </c:pt>
                <c:pt idx="37">
                  <c:v>2.0146894061994272</c:v>
                </c:pt>
                <c:pt idx="38">
                  <c:v>1.5612107390898728</c:v>
                </c:pt>
                <c:pt idx="39">
                  <c:v>1.6739842095128061</c:v>
                </c:pt>
                <c:pt idx="40">
                  <c:v>2.8388007820986312</c:v>
                </c:pt>
                <c:pt idx="41">
                  <c:v>2.5835051546391754</c:v>
                </c:pt>
                <c:pt idx="42">
                  <c:v>3.0855127828386717</c:v>
                </c:pt>
                <c:pt idx="43">
                  <c:v>2.6908936891147817</c:v>
                </c:pt>
                <c:pt idx="44">
                  <c:v>3.7816504356740133</c:v>
                </c:pt>
                <c:pt idx="45">
                  <c:v>5.6988039673278879</c:v>
                </c:pt>
                <c:pt idx="46">
                  <c:v>5.829249362457035</c:v>
                </c:pt>
                <c:pt idx="47">
                  <c:v>5.9583100688628328</c:v>
                </c:pt>
                <c:pt idx="48">
                  <c:v>9.2043112513144063</c:v>
                </c:pt>
                <c:pt idx="49">
                  <c:v>11.789824159816877</c:v>
                </c:pt>
                <c:pt idx="50">
                  <c:v>12.611728738187882</c:v>
                </c:pt>
                <c:pt idx="51">
                  <c:v>8.7251031231585152</c:v>
                </c:pt>
                <c:pt idx="52">
                  <c:v>8.3683394532843725</c:v>
                </c:pt>
                <c:pt idx="53">
                  <c:v>5.2558304891922649</c:v>
                </c:pt>
                <c:pt idx="54">
                  <c:v>5.741708603650034</c:v>
                </c:pt>
                <c:pt idx="55">
                  <c:v>6.2465917244678311</c:v>
                </c:pt>
                <c:pt idx="56">
                  <c:v>4.9082260507383566</c:v>
                </c:pt>
                <c:pt idx="57">
                  <c:v>4.856629640335302</c:v>
                </c:pt>
                <c:pt idx="58">
                  <c:v>4.9428525174032698</c:v>
                </c:pt>
                <c:pt idx="59">
                  <c:v>2.2523764943108162</c:v>
                </c:pt>
                <c:pt idx="60">
                  <c:v>2.1553480475382001</c:v>
                </c:pt>
                <c:pt idx="61">
                  <c:v>2.8084913088244199</c:v>
                </c:pt>
                <c:pt idx="62">
                  <c:v>2.0151765805941162</c:v>
                </c:pt>
                <c:pt idx="63">
                  <c:v>2.2732551467719357</c:v>
                </c:pt>
                <c:pt idx="64">
                  <c:v>2.9626112123485902</c:v>
                </c:pt>
                <c:pt idx="65">
                  <c:v>3.4829838656999152</c:v>
                </c:pt>
                <c:pt idx="66">
                  <c:v>2.3184615134836752</c:v>
                </c:pt>
                <c:pt idx="67">
                  <c:v>1.9941289753122744</c:v>
                </c:pt>
                <c:pt idx="68">
                  <c:v>1.755077645991983</c:v>
                </c:pt>
                <c:pt idx="69">
                  <c:v>1.0393661072378642</c:v>
                </c:pt>
                <c:pt idx="70">
                  <c:v>1.1989314275991152</c:v>
                </c:pt>
                <c:pt idx="71">
                  <c:v>1.8449041112491291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B1-4CCF-B622-6A9F30D8CD77}"/>
            </c:ext>
          </c:extLst>
        </c:ser>
        <c:ser>
          <c:idx val="1"/>
          <c:order val="1"/>
          <c:tx>
            <c:v>PIB nominal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SIN'!$A$23:$A$94</c:f>
              <c:numCache>
                <c:formatCode>General</c:formatCode>
                <c:ptCount val="72"/>
                <c:pt idx="0">
                  <c:v>1949</c:v>
                </c:pt>
                <c:pt idx="1">
                  <c:v>1950</c:v>
                </c:pt>
                <c:pt idx="2">
                  <c:v>1951</c:v>
                </c:pt>
                <c:pt idx="3">
                  <c:v>1952</c:v>
                </c:pt>
                <c:pt idx="4">
                  <c:v>1953</c:v>
                </c:pt>
                <c:pt idx="5">
                  <c:v>1954</c:v>
                </c:pt>
                <c:pt idx="6">
                  <c:v>1955</c:v>
                </c:pt>
                <c:pt idx="7">
                  <c:v>1956</c:v>
                </c:pt>
                <c:pt idx="8">
                  <c:v>1957</c:v>
                </c:pt>
                <c:pt idx="9">
                  <c:v>1958</c:v>
                </c:pt>
                <c:pt idx="10">
                  <c:v>1959</c:v>
                </c:pt>
                <c:pt idx="11">
                  <c:v>1960</c:v>
                </c:pt>
                <c:pt idx="12">
                  <c:v>1961</c:v>
                </c:pt>
                <c:pt idx="13">
                  <c:v>1962</c:v>
                </c:pt>
                <c:pt idx="14">
                  <c:v>1963</c:v>
                </c:pt>
                <c:pt idx="15">
                  <c:v>1964</c:v>
                </c:pt>
                <c:pt idx="16">
                  <c:v>1965</c:v>
                </c:pt>
                <c:pt idx="17">
                  <c:v>1966</c:v>
                </c:pt>
                <c:pt idx="18">
                  <c:v>1967</c:v>
                </c:pt>
                <c:pt idx="19">
                  <c:v>1968</c:v>
                </c:pt>
                <c:pt idx="20">
                  <c:v>1969</c:v>
                </c:pt>
                <c:pt idx="21">
                  <c:v>1970</c:v>
                </c:pt>
                <c:pt idx="22">
                  <c:v>1971</c:v>
                </c:pt>
                <c:pt idx="23">
                  <c:v>1972</c:v>
                </c:pt>
                <c:pt idx="24">
                  <c:v>1973</c:v>
                </c:pt>
                <c:pt idx="25">
                  <c:v>1974</c:v>
                </c:pt>
                <c:pt idx="26">
                  <c:v>1975</c:v>
                </c:pt>
                <c:pt idx="27">
                  <c:v>1976</c:v>
                </c:pt>
                <c:pt idx="28">
                  <c:v>1977</c:v>
                </c:pt>
                <c:pt idx="29">
                  <c:v>1978</c:v>
                </c:pt>
                <c:pt idx="30">
                  <c:v>1979</c:v>
                </c:pt>
                <c:pt idx="31">
                  <c:v>1980</c:v>
                </c:pt>
                <c:pt idx="32">
                  <c:v>1981</c:v>
                </c:pt>
                <c:pt idx="33">
                  <c:v>1982</c:v>
                </c:pt>
                <c:pt idx="34">
                  <c:v>1983</c:v>
                </c:pt>
                <c:pt idx="35">
                  <c:v>1984</c:v>
                </c:pt>
                <c:pt idx="36">
                  <c:v>1985</c:v>
                </c:pt>
                <c:pt idx="37">
                  <c:v>1986</c:v>
                </c:pt>
                <c:pt idx="38">
                  <c:v>1987</c:v>
                </c:pt>
                <c:pt idx="39">
                  <c:v>1988</c:v>
                </c:pt>
                <c:pt idx="40">
                  <c:v>1989</c:v>
                </c:pt>
                <c:pt idx="41">
                  <c:v>1990</c:v>
                </c:pt>
                <c:pt idx="42">
                  <c:v>1991</c:v>
                </c:pt>
                <c:pt idx="43">
                  <c:v>1992</c:v>
                </c:pt>
                <c:pt idx="44">
                  <c:v>1993</c:v>
                </c:pt>
                <c:pt idx="45">
                  <c:v>1994</c:v>
                </c:pt>
                <c:pt idx="46">
                  <c:v>1995</c:v>
                </c:pt>
                <c:pt idx="47">
                  <c:v>1996</c:v>
                </c:pt>
                <c:pt idx="48">
                  <c:v>1997</c:v>
                </c:pt>
                <c:pt idx="49">
                  <c:v>1998</c:v>
                </c:pt>
                <c:pt idx="50">
                  <c:v>1999</c:v>
                </c:pt>
                <c:pt idx="51">
                  <c:v>2000</c:v>
                </c:pt>
                <c:pt idx="52">
                  <c:v>2001</c:v>
                </c:pt>
                <c:pt idx="53">
                  <c:v>2002</c:v>
                </c:pt>
                <c:pt idx="54">
                  <c:v>2003</c:v>
                </c:pt>
                <c:pt idx="55">
                  <c:v>2004</c:v>
                </c:pt>
                <c:pt idx="56">
                  <c:v>2005</c:v>
                </c:pt>
                <c:pt idx="57">
                  <c:v>2006</c:v>
                </c:pt>
                <c:pt idx="58">
                  <c:v>2007</c:v>
                </c:pt>
                <c:pt idx="59">
                  <c:v>2008</c:v>
                </c:pt>
                <c:pt idx="60">
                  <c:v>2009</c:v>
                </c:pt>
                <c:pt idx="61">
                  <c:v>2010</c:v>
                </c:pt>
                <c:pt idx="62">
                  <c:v>2011</c:v>
                </c:pt>
                <c:pt idx="63">
                  <c:v>2012</c:v>
                </c:pt>
                <c:pt idx="64">
                  <c:v>2013</c:v>
                </c:pt>
                <c:pt idx="65">
                  <c:v>2014</c:v>
                </c:pt>
                <c:pt idx="66">
                  <c:v>2015</c:v>
                </c:pt>
                <c:pt idx="67">
                  <c:v>2016</c:v>
                </c:pt>
                <c:pt idx="68">
                  <c:v>2017</c:v>
                </c:pt>
                <c:pt idx="69">
                  <c:v>2018</c:v>
                </c:pt>
                <c:pt idx="70">
                  <c:v>2019</c:v>
                </c:pt>
                <c:pt idx="71">
                  <c:v>2020</c:v>
                </c:pt>
              </c:numCache>
            </c:numRef>
          </c:cat>
          <c:val>
            <c:numRef>
              <c:f>'Datos SIN'!$N$23:$N$94</c:f>
              <c:numCache>
                <c:formatCode>0.0%</c:formatCode>
                <c:ptCount val="72"/>
                <c:pt idx="0">
                  <c:v>1.6</c:v>
                </c:pt>
                <c:pt idx="1">
                  <c:v>2.2608695652173911</c:v>
                </c:pt>
                <c:pt idx="2">
                  <c:v>3.5064935064935066</c:v>
                </c:pt>
                <c:pt idx="3">
                  <c:v>5.1166666666666671</c:v>
                </c:pt>
                <c:pt idx="4">
                  <c:v>5.8245614035087723</c:v>
                </c:pt>
                <c:pt idx="5">
                  <c:v>4.8358208955223878</c:v>
                </c:pt>
                <c:pt idx="6">
                  <c:v>4.756756756756757</c:v>
                </c:pt>
                <c:pt idx="7">
                  <c:v>4.2823529411764705</c:v>
                </c:pt>
                <c:pt idx="8">
                  <c:v>4.096774193548387</c:v>
                </c:pt>
                <c:pt idx="9">
                  <c:v>4.5287356321839081</c:v>
                </c:pt>
                <c:pt idx="10">
                  <c:v>4.612903225806452</c:v>
                </c:pt>
                <c:pt idx="11">
                  <c:v>4.2621359223300974</c:v>
                </c:pt>
                <c:pt idx="12">
                  <c:v>3.3565891472868223</c:v>
                </c:pt>
                <c:pt idx="13">
                  <c:v>2.6385542168674694</c:v>
                </c:pt>
                <c:pt idx="14">
                  <c:v>2.1428571428571428</c:v>
                </c:pt>
                <c:pt idx="15">
                  <c:v>2.0580357142857144</c:v>
                </c:pt>
                <c:pt idx="16">
                  <c:v>2.2543859649122804</c:v>
                </c:pt>
                <c:pt idx="17">
                  <c:v>2.5657894736842102</c:v>
                </c:pt>
                <c:pt idx="18">
                  <c:v>2.44</c:v>
                </c:pt>
                <c:pt idx="19">
                  <c:v>2.4218181818181814</c:v>
                </c:pt>
                <c:pt idx="20">
                  <c:v>2.7289377289377286</c:v>
                </c:pt>
                <c:pt idx="21">
                  <c:v>2.5766666666666667</c:v>
                </c:pt>
                <c:pt idx="22">
                  <c:v>2.3573487031700293</c:v>
                </c:pt>
                <c:pt idx="23">
                  <c:v>2.4850136239782015</c:v>
                </c:pt>
                <c:pt idx="24">
                  <c:v>2.6632390745501286</c:v>
                </c:pt>
                <c:pt idx="25">
                  <c:v>2.9514066496163678</c:v>
                </c:pt>
                <c:pt idx="26">
                  <c:v>2.955399061032864</c:v>
                </c:pt>
                <c:pt idx="27">
                  <c:v>3.1714922048997769</c:v>
                </c:pt>
                <c:pt idx="28">
                  <c:v>3.3924050632911396</c:v>
                </c:pt>
                <c:pt idx="29">
                  <c:v>3.8898128898128901</c:v>
                </c:pt>
                <c:pt idx="30">
                  <c:v>4.0325670498084287</c:v>
                </c:pt>
                <c:pt idx="31">
                  <c:v>4.2712177121771218</c:v>
                </c:pt>
                <c:pt idx="32">
                  <c:v>4.7064056939501775</c:v>
                </c:pt>
                <c:pt idx="33">
                  <c:v>4.5364238410596025</c:v>
                </c:pt>
                <c:pt idx="34">
                  <c:v>4.6959247648902815</c:v>
                </c:pt>
                <c:pt idx="35">
                  <c:v>4.8948905109489047</c:v>
                </c:pt>
                <c:pt idx="36">
                  <c:v>4.847708894878707</c:v>
                </c:pt>
                <c:pt idx="37">
                  <c:v>4.6334563345633457</c:v>
                </c:pt>
                <c:pt idx="38">
                  <c:v>4.645348837209303</c:v>
                </c:pt>
                <c:pt idx="39">
                  <c:v>4.5642933049946866</c:v>
                </c:pt>
                <c:pt idx="40">
                  <c:v>4.5422396856581537</c:v>
                </c:pt>
                <c:pt idx="41">
                  <c:v>4.5573159366262814</c:v>
                </c:pt>
                <c:pt idx="42">
                  <c:v>4.2858369098712448</c:v>
                </c:pt>
                <c:pt idx="43">
                  <c:v>4.09773260359656</c:v>
                </c:pt>
                <c:pt idx="44">
                  <c:v>3.8133333333333335</c:v>
                </c:pt>
                <c:pt idx="45">
                  <c:v>3.7165048543689325</c:v>
                </c:pt>
                <c:pt idx="46">
                  <c:v>3.534124629080118</c:v>
                </c:pt>
                <c:pt idx="47">
                  <c:v>3.310197544046984</c:v>
                </c:pt>
                <c:pt idx="48">
                  <c:v>3.1200768491834774</c:v>
                </c:pt>
                <c:pt idx="49">
                  <c:v>2.8533163265306127</c:v>
                </c:pt>
                <c:pt idx="50">
                  <c:v>2.6661591168633425</c:v>
                </c:pt>
                <c:pt idx="51">
                  <c:v>2.5883794189709484</c:v>
                </c:pt>
                <c:pt idx="52">
                  <c:v>2.2996570003118184</c:v>
                </c:pt>
                <c:pt idx="53">
                  <c:v>2.2703349282296652</c:v>
                </c:pt>
                <c:pt idx="54">
                  <c:v>2.1529994496422677</c:v>
                </c:pt>
                <c:pt idx="55">
                  <c:v>2.0247647350173352</c:v>
                </c:pt>
                <c:pt idx="56">
                  <c:v>2.004609356994699</c:v>
                </c:pt>
                <c:pt idx="57">
                  <c:v>2.0163755458515285</c:v>
                </c:pt>
                <c:pt idx="58">
                  <c:v>1.9767250257466529</c:v>
                </c:pt>
                <c:pt idx="59">
                  <c:v>1.8099694423223833</c:v>
                </c:pt>
                <c:pt idx="60">
                  <c:v>1.5609712867777383</c:v>
                </c:pt>
                <c:pt idx="61">
                  <c:v>1.5141707194365255</c:v>
                </c:pt>
                <c:pt idx="62">
                  <c:v>1.5240337772003896</c:v>
                </c:pt>
                <c:pt idx="63">
                  <c:v>1.4842024539877303</c:v>
                </c:pt>
                <c:pt idx="64">
                  <c:v>1.4471497302813821</c:v>
                </c:pt>
                <c:pt idx="65">
                  <c:v>1.405242212158639</c:v>
                </c:pt>
                <c:pt idx="66">
                  <c:v>1.3871727748691098</c:v>
                </c:pt>
                <c:pt idx="67">
                  <c:v>1.3219373219373218</c:v>
                </c:pt>
                <c:pt idx="68">
                  <c:v>1.2782699930053627</c:v>
                </c:pt>
                <c:pt idx="69">
                  <c:v>1.2743021074699326</c:v>
                </c:pt>
                <c:pt idx="70">
                  <c:v>1.2254179212958154</c:v>
                </c:pt>
                <c:pt idx="71">
                  <c:v>1.0425282871634804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B1-4CCF-B622-6A9F30D8CD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439"/>
        <c:axId val="495580687"/>
      </c:lineChart>
      <c:catAx>
        <c:axId val="495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Retorno a 30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SIN'!$A$33:$A$94</c:f>
              <c:numCache>
                <c:formatCode>General</c:formatCode>
                <c:ptCount val="62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</c:numCache>
            </c:numRef>
          </c:cat>
          <c:val>
            <c:numRef>
              <c:f>'Datos SIN'!$J$33:$J$94</c:f>
              <c:numCache>
                <c:formatCode>0.0%</c:formatCode>
                <c:ptCount val="62"/>
                <c:pt idx="0">
                  <c:v>1.7920745920745924</c:v>
                </c:pt>
                <c:pt idx="1">
                  <c:v>2.7881355932203391</c:v>
                </c:pt>
                <c:pt idx="2">
                  <c:v>7.8115763546798043</c:v>
                </c:pt>
                <c:pt idx="3">
                  <c:v>8.1184971098265901</c:v>
                </c:pt>
                <c:pt idx="4">
                  <c:v>6.52457372116349</c:v>
                </c:pt>
                <c:pt idx="5">
                  <c:v>7.9210526315789469</c:v>
                </c:pt>
                <c:pt idx="6">
                  <c:v>5.882352941176471</c:v>
                </c:pt>
                <c:pt idx="7">
                  <c:v>3.6757857974388823</c:v>
                </c:pt>
                <c:pt idx="8">
                  <c:v>8.1440758293838851</c:v>
                </c:pt>
                <c:pt idx="9">
                  <c:v>6.9041095890410951</c:v>
                </c:pt>
                <c:pt idx="10">
                  <c:v>6.3884430176565008</c:v>
                </c:pt>
                <c:pt idx="11">
                  <c:v>7.7098298676748591</c:v>
                </c:pt>
                <c:pt idx="12">
                  <c:v>10.747986191024166</c:v>
                </c:pt>
                <c:pt idx="13">
                  <c:v>11.082906857727739</c:v>
                </c:pt>
                <c:pt idx="14">
                  <c:v>7.3590402742073699</c:v>
                </c:pt>
                <c:pt idx="15">
                  <c:v>4.1626506024096388</c:v>
                </c:pt>
                <c:pt idx="16">
                  <c:v>4.1952764976958523</c:v>
                </c:pt>
                <c:pt idx="17">
                  <c:v>6.0235294117647049</c:v>
                </c:pt>
                <c:pt idx="18">
                  <c:v>5.2156862745098032</c:v>
                </c:pt>
                <c:pt idx="19">
                  <c:v>5.3230263157894742</c:v>
                </c:pt>
                <c:pt idx="20">
                  <c:v>5.4288266825491363</c:v>
                </c:pt>
                <c:pt idx="21">
                  <c:v>5.6451297112090062</c:v>
                </c:pt>
                <c:pt idx="22">
                  <c:v>4.1556583929322679</c:v>
                </c:pt>
                <c:pt idx="23">
                  <c:v>4.29318780579601</c:v>
                </c:pt>
                <c:pt idx="24">
                  <c:v>5.6477226924627173</c:v>
                </c:pt>
                <c:pt idx="25">
                  <c:v>3.6481378543635357</c:v>
                </c:pt>
                <c:pt idx="26">
                  <c:v>3.6455584872471416</c:v>
                </c:pt>
                <c:pt idx="27">
                  <c:v>4.1889865009642167</c:v>
                </c:pt>
                <c:pt idx="28">
                  <c:v>5.1785446361590397</c:v>
                </c:pt>
                <c:pt idx="29">
                  <c:v>4.0302481434522734</c:v>
                </c:pt>
                <c:pt idx="30">
                  <c:v>4.9008181666388371</c:v>
                </c:pt>
                <c:pt idx="31">
                  <c:v>4.6826707967647572</c:v>
                </c:pt>
                <c:pt idx="32">
                  <c:v>4.8293501048218026</c:v>
                </c:pt>
                <c:pt idx="33">
                  <c:v>5.9050713153724246</c:v>
                </c:pt>
                <c:pt idx="34">
                  <c:v>5.2176752865902429</c:v>
                </c:pt>
                <c:pt idx="35">
                  <c:v>4.4191150442477873</c:v>
                </c:pt>
                <c:pt idx="36">
                  <c:v>5.6637455371632575</c:v>
                </c:pt>
                <c:pt idx="37">
                  <c:v>8.3083530436947601</c:v>
                </c:pt>
                <c:pt idx="38">
                  <c:v>9.059396703638436</c:v>
                </c:pt>
                <c:pt idx="39">
                  <c:v>10.835451569420373</c:v>
                </c:pt>
                <c:pt idx="40">
                  <c:v>14.959700195524658</c:v>
                </c:pt>
                <c:pt idx="41">
                  <c:v>13.327509495387954</c:v>
                </c:pt>
                <c:pt idx="42">
                  <c:v>10.245861494759525</c:v>
                </c:pt>
                <c:pt idx="43">
                  <c:v>6.4529436679373156</c:v>
                </c:pt>
                <c:pt idx="44">
                  <c:v>10.398359815479242</c:v>
                </c:pt>
                <c:pt idx="45">
                  <c:v>16.676779463243875</c:v>
                </c:pt>
                <c:pt idx="46">
                  <c:v>12.840669697305687</c:v>
                </c:pt>
                <c:pt idx="47">
                  <c:v>12.198399404429555</c:v>
                </c:pt>
                <c:pt idx="48">
                  <c:v>14.440168243953734</c:v>
                </c:pt>
                <c:pt idx="49">
                  <c:v>8.3980855270003119</c:v>
                </c:pt>
                <c:pt idx="50">
                  <c:v>9.3307392996108938</c:v>
                </c:pt>
                <c:pt idx="51">
                  <c:v>8.2637006482027129</c:v>
                </c:pt>
                <c:pt idx="52">
                  <c:v>9.2619339045287639</c:v>
                </c:pt>
                <c:pt idx="53">
                  <c:v>9.1407138794084197</c:v>
                </c:pt>
                <c:pt idx="54">
                  <c:v>10.206936275995876</c:v>
                </c:pt>
                <c:pt idx="55">
                  <c:v>11.311049988041137</c:v>
                </c:pt>
                <c:pt idx="56">
                  <c:v>8.6740817872018177</c:v>
                </c:pt>
                <c:pt idx="57">
                  <c:v>8.244869306685386</c:v>
                </c:pt>
                <c:pt idx="58">
                  <c:v>9.8208272624251247</c:v>
                </c:pt>
                <c:pt idx="59">
                  <c:v>8.0265375198041173</c:v>
                </c:pt>
                <c:pt idx="60">
                  <c:v>8.141992076966611</c:v>
                </c:pt>
                <c:pt idx="61">
                  <c:v>10.374447338138211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9-425A-BD9C-688C64D9E889}"/>
            </c:ext>
          </c:extLst>
        </c:ser>
        <c:ser>
          <c:idx val="1"/>
          <c:order val="1"/>
          <c:tx>
            <c:v>PIB nominal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SIN'!$A$33:$A$94</c:f>
              <c:numCache>
                <c:formatCode>General</c:formatCode>
                <c:ptCount val="62"/>
                <c:pt idx="0">
                  <c:v>1959</c:v>
                </c:pt>
                <c:pt idx="1">
                  <c:v>1960</c:v>
                </c:pt>
                <c:pt idx="2">
                  <c:v>1961</c:v>
                </c:pt>
                <c:pt idx="3">
                  <c:v>1962</c:v>
                </c:pt>
                <c:pt idx="4">
                  <c:v>1963</c:v>
                </c:pt>
                <c:pt idx="5">
                  <c:v>1964</c:v>
                </c:pt>
                <c:pt idx="6">
                  <c:v>1965</c:v>
                </c:pt>
                <c:pt idx="7">
                  <c:v>1966</c:v>
                </c:pt>
                <c:pt idx="8">
                  <c:v>1967</c:v>
                </c:pt>
                <c:pt idx="9">
                  <c:v>1968</c:v>
                </c:pt>
                <c:pt idx="10">
                  <c:v>1969</c:v>
                </c:pt>
                <c:pt idx="11">
                  <c:v>1970</c:v>
                </c:pt>
                <c:pt idx="12">
                  <c:v>1971</c:v>
                </c:pt>
                <c:pt idx="13">
                  <c:v>1972</c:v>
                </c:pt>
                <c:pt idx="14">
                  <c:v>1973</c:v>
                </c:pt>
                <c:pt idx="15">
                  <c:v>1974</c:v>
                </c:pt>
                <c:pt idx="16">
                  <c:v>1975</c:v>
                </c:pt>
                <c:pt idx="17">
                  <c:v>1976</c:v>
                </c:pt>
                <c:pt idx="18">
                  <c:v>1977</c:v>
                </c:pt>
                <c:pt idx="19">
                  <c:v>1978</c:v>
                </c:pt>
                <c:pt idx="20">
                  <c:v>1979</c:v>
                </c:pt>
                <c:pt idx="21">
                  <c:v>1980</c:v>
                </c:pt>
                <c:pt idx="22">
                  <c:v>1981</c:v>
                </c:pt>
                <c:pt idx="23">
                  <c:v>1982</c:v>
                </c:pt>
                <c:pt idx="24">
                  <c:v>1983</c:v>
                </c:pt>
                <c:pt idx="25">
                  <c:v>1984</c:v>
                </c:pt>
                <c:pt idx="26">
                  <c:v>1985</c:v>
                </c:pt>
                <c:pt idx="27">
                  <c:v>1986</c:v>
                </c:pt>
                <c:pt idx="28">
                  <c:v>1987</c:v>
                </c:pt>
                <c:pt idx="29">
                  <c:v>1988</c:v>
                </c:pt>
                <c:pt idx="30">
                  <c:v>1989</c:v>
                </c:pt>
                <c:pt idx="31">
                  <c:v>1990</c:v>
                </c:pt>
                <c:pt idx="32">
                  <c:v>1991</c:v>
                </c:pt>
                <c:pt idx="33">
                  <c:v>1992</c:v>
                </c:pt>
                <c:pt idx="34">
                  <c:v>1993</c:v>
                </c:pt>
                <c:pt idx="35">
                  <c:v>1994</c:v>
                </c:pt>
                <c:pt idx="36">
                  <c:v>1995</c:v>
                </c:pt>
                <c:pt idx="37">
                  <c:v>1996</c:v>
                </c:pt>
                <c:pt idx="38">
                  <c:v>1997</c:v>
                </c:pt>
                <c:pt idx="39">
                  <c:v>1998</c:v>
                </c:pt>
                <c:pt idx="40">
                  <c:v>1999</c:v>
                </c:pt>
                <c:pt idx="41">
                  <c:v>2000</c:v>
                </c:pt>
                <c:pt idx="42">
                  <c:v>2001</c:v>
                </c:pt>
                <c:pt idx="43">
                  <c:v>2002</c:v>
                </c:pt>
                <c:pt idx="44">
                  <c:v>2003</c:v>
                </c:pt>
                <c:pt idx="45">
                  <c:v>2004</c:v>
                </c:pt>
                <c:pt idx="46">
                  <c:v>2005</c:v>
                </c:pt>
                <c:pt idx="47">
                  <c:v>2006</c:v>
                </c:pt>
                <c:pt idx="48">
                  <c:v>2007</c:v>
                </c:pt>
                <c:pt idx="49">
                  <c:v>2008</c:v>
                </c:pt>
                <c:pt idx="50">
                  <c:v>2009</c:v>
                </c:pt>
                <c:pt idx="51">
                  <c:v>2010</c:v>
                </c:pt>
                <c:pt idx="52">
                  <c:v>2011</c:v>
                </c:pt>
                <c:pt idx="53">
                  <c:v>2012</c:v>
                </c:pt>
                <c:pt idx="54">
                  <c:v>2013</c:v>
                </c:pt>
                <c:pt idx="55">
                  <c:v>2014</c:v>
                </c:pt>
                <c:pt idx="56">
                  <c:v>2015</c:v>
                </c:pt>
                <c:pt idx="57">
                  <c:v>2016</c:v>
                </c:pt>
                <c:pt idx="58">
                  <c:v>2017</c:v>
                </c:pt>
                <c:pt idx="59">
                  <c:v>2018</c:v>
                </c:pt>
                <c:pt idx="60">
                  <c:v>2019</c:v>
                </c:pt>
                <c:pt idx="61">
                  <c:v>2020</c:v>
                </c:pt>
              </c:numCache>
            </c:numRef>
          </c:cat>
          <c:val>
            <c:numRef>
              <c:f>'Datos SIN'!$O$33:$O$94</c:f>
              <c:numCache>
                <c:formatCode>0.0%</c:formatCode>
                <c:ptCount val="62"/>
                <c:pt idx="0">
                  <c:v>3.9714285714285715</c:v>
                </c:pt>
                <c:pt idx="1">
                  <c:v>4.8913043478260878</c:v>
                </c:pt>
                <c:pt idx="2">
                  <c:v>6.2987012987012996</c:v>
                </c:pt>
                <c:pt idx="3">
                  <c:v>9.0666666666666664</c:v>
                </c:pt>
                <c:pt idx="4">
                  <c:v>10.192982456140351</c:v>
                </c:pt>
                <c:pt idx="5">
                  <c:v>9.2238805970149258</c:v>
                </c:pt>
                <c:pt idx="6">
                  <c:v>9.0270270270270281</c:v>
                </c:pt>
                <c:pt idx="7">
                  <c:v>8.5647058823529392</c:v>
                </c:pt>
                <c:pt idx="8">
                  <c:v>8.2473118279569899</c:v>
                </c:pt>
                <c:pt idx="9">
                  <c:v>9.8160919540229887</c:v>
                </c:pt>
                <c:pt idx="10">
                  <c:v>9.9462365591397859</c:v>
                </c:pt>
                <c:pt idx="11">
                  <c:v>9.4174757281553401</c:v>
                </c:pt>
                <c:pt idx="12">
                  <c:v>8.0310077519379846</c:v>
                </c:pt>
                <c:pt idx="13">
                  <c:v>6.7048192771084327</c:v>
                </c:pt>
                <c:pt idx="14">
                  <c:v>6.0197044334975365</c:v>
                </c:pt>
                <c:pt idx="15">
                  <c:v>5.8973214285714279</c:v>
                </c:pt>
                <c:pt idx="16">
                  <c:v>6.390350877192982</c:v>
                </c:pt>
                <c:pt idx="17">
                  <c:v>7.2149122807017534</c:v>
                </c:pt>
                <c:pt idx="18">
                  <c:v>7.3279999999999994</c:v>
                </c:pt>
                <c:pt idx="19">
                  <c:v>7.552727272727271</c:v>
                </c:pt>
                <c:pt idx="20">
                  <c:v>8.6227106227106205</c:v>
                </c:pt>
                <c:pt idx="21">
                  <c:v>8.5233333333333352</c:v>
                </c:pt>
                <c:pt idx="22">
                  <c:v>8.2420749279538903</c:v>
                </c:pt>
                <c:pt idx="23">
                  <c:v>8.1117166212534055</c:v>
                </c:pt>
                <c:pt idx="24">
                  <c:v>8.3419023136246775</c:v>
                </c:pt>
                <c:pt idx="25">
                  <c:v>9.3273657289002561</c:v>
                </c:pt>
                <c:pt idx="26">
                  <c:v>9.1854460093896719</c:v>
                </c:pt>
                <c:pt idx="27">
                  <c:v>9.200445434298441</c:v>
                </c:pt>
                <c:pt idx="28">
                  <c:v>9.2426160337552759</c:v>
                </c:pt>
                <c:pt idx="29">
                  <c:v>9.8856548856548851</c:v>
                </c:pt>
                <c:pt idx="30">
                  <c:v>9.8084291187739474</c:v>
                </c:pt>
                <c:pt idx="31">
                  <c:v>10.001845018450183</c:v>
                </c:pt>
                <c:pt idx="32">
                  <c:v>9.9572953736654792</c:v>
                </c:pt>
                <c:pt idx="33">
                  <c:v>9.7947019867549674</c:v>
                </c:pt>
                <c:pt idx="34">
                  <c:v>9.7507836990595607</c:v>
                </c:pt>
                <c:pt idx="35">
                  <c:v>9.6379562043795612</c:v>
                </c:pt>
                <c:pt idx="36">
                  <c:v>9.296495956873315</c:v>
                </c:pt>
                <c:pt idx="37">
                  <c:v>8.9298892988929897</c:v>
                </c:pt>
                <c:pt idx="38">
                  <c:v>8.9744186046511629</c:v>
                </c:pt>
                <c:pt idx="39">
                  <c:v>8.6312433581296499</c:v>
                </c:pt>
                <c:pt idx="40">
                  <c:v>8.4607072691552059</c:v>
                </c:pt>
                <c:pt idx="41">
                  <c:v>8.5545200372786585</c:v>
                </c:pt>
                <c:pt idx="42">
                  <c:v>8.0832618025751071</c:v>
                </c:pt>
                <c:pt idx="43">
                  <c:v>7.5504300234558261</c:v>
                </c:pt>
                <c:pt idx="44">
                  <c:v>7.0407017543859656</c:v>
                </c:pt>
                <c:pt idx="45">
                  <c:v>6.9055016181229778</c:v>
                </c:pt>
                <c:pt idx="46">
                  <c:v>6.7370919881305644</c:v>
                </c:pt>
                <c:pt idx="47">
                  <c:v>6.3758675920982375</c:v>
                </c:pt>
                <c:pt idx="48">
                  <c:v>5.9414024975984638</c:v>
                </c:pt>
                <c:pt idx="49">
                  <c:v>5.2555272108843534</c:v>
                </c:pt>
                <c:pt idx="50">
                  <c:v>4.5001903311762472</c:v>
                </c:pt>
                <c:pt idx="51">
                  <c:v>4.2474623731186556</c:v>
                </c:pt>
                <c:pt idx="52">
                  <c:v>3.8465855940130966</c:v>
                </c:pt>
                <c:pt idx="53">
                  <c:v>3.8436004784688995</c:v>
                </c:pt>
                <c:pt idx="54">
                  <c:v>3.6188772702256466</c:v>
                </c:pt>
                <c:pt idx="55">
                  <c:v>3.3405151064883603</c:v>
                </c:pt>
                <c:pt idx="56">
                  <c:v>3.203272643466236</c:v>
                </c:pt>
                <c:pt idx="57">
                  <c:v>3.0927947598253276</c:v>
                </c:pt>
                <c:pt idx="58">
                  <c:v>3.0253347064881559</c:v>
                </c:pt>
                <c:pt idx="59">
                  <c:v>2.9365928189457602</c:v>
                </c:pt>
                <c:pt idx="60">
                  <c:v>2.7988302020560081</c:v>
                </c:pt>
                <c:pt idx="61">
                  <c:v>2.5116552071105152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F9-425A-BD9C-688C64D9E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439"/>
        <c:axId val="495580687"/>
      </c:lineChart>
      <c:catAx>
        <c:axId val="495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VE"/>
              <a:t>Retorno a 40 años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S&amp;P 500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'Datos SIN'!$A$43:$A$94</c:f>
              <c:numCache>
                <c:formatCode>General</c:formatCode>
                <c:ptCount val="5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</c:numCache>
            </c:numRef>
          </c:cat>
          <c:val>
            <c:numRef>
              <c:f>'Datos SIN'!$K$43:$K$94</c:f>
              <c:numCache>
                <c:formatCode>0%</c:formatCode>
                <c:ptCount val="52"/>
                <c:pt idx="0">
                  <c:v>3.2918414918414918</c:v>
                </c:pt>
                <c:pt idx="1">
                  <c:v>5.0071707953063891</c:v>
                </c:pt>
                <c:pt idx="2">
                  <c:v>11.572660098522169</c:v>
                </c:pt>
                <c:pt idx="3">
                  <c:v>16.059248554913296</c:v>
                </c:pt>
                <c:pt idx="4">
                  <c:v>8.7843530591775316</c:v>
                </c:pt>
                <c:pt idx="5">
                  <c:v>6.2168421052631579</c:v>
                </c:pt>
                <c:pt idx="6">
                  <c:v>5.7155621742367835</c:v>
                </c:pt>
                <c:pt idx="7">
                  <c:v>5.2549476135040747</c:v>
                </c:pt>
                <c:pt idx="8">
                  <c:v>8.0142180094786717</c:v>
                </c:pt>
                <c:pt idx="9">
                  <c:v>6.314307458143074</c:v>
                </c:pt>
                <c:pt idx="10">
                  <c:v>7.6629213483146064</c:v>
                </c:pt>
                <c:pt idx="11">
                  <c:v>11.831758034026464</c:v>
                </c:pt>
                <c:pt idx="12">
                  <c:v>13.102416570771002</c:v>
                </c:pt>
                <c:pt idx="13">
                  <c:v>13.395087001023541</c:v>
                </c:pt>
                <c:pt idx="14">
                  <c:v>13.132819194515854</c:v>
                </c:pt>
                <c:pt idx="15">
                  <c:v>11.593373493975905</c:v>
                </c:pt>
                <c:pt idx="16">
                  <c:v>11.170506912442397</c:v>
                </c:pt>
                <c:pt idx="17">
                  <c:v>14.828104575163398</c:v>
                </c:pt>
                <c:pt idx="18">
                  <c:v>15.149019607843137</c:v>
                </c:pt>
                <c:pt idx="19">
                  <c:v>17.27105263157895</c:v>
                </c:pt>
                <c:pt idx="20">
                  <c:v>20.048243001786776</c:v>
                </c:pt>
                <c:pt idx="21">
                  <c:v>15.163485070974058</c:v>
                </c:pt>
                <c:pt idx="22">
                  <c:v>16.546907867059318</c:v>
                </c:pt>
                <c:pt idx="23">
                  <c:v>15.398569815581482</c:v>
                </c:pt>
                <c:pt idx="24">
                  <c:v>17.800886739218058</c:v>
                </c:pt>
                <c:pt idx="25">
                  <c:v>11.764591439688717</c:v>
                </c:pt>
                <c:pt idx="26">
                  <c:v>12.542875989445911</c:v>
                </c:pt>
                <c:pt idx="27">
                  <c:v>15.021855581744159</c:v>
                </c:pt>
                <c:pt idx="28">
                  <c:v>23.266816704176041</c:v>
                </c:pt>
                <c:pt idx="29">
                  <c:v>21.264625973555514</c:v>
                </c:pt>
                <c:pt idx="30">
                  <c:v>23.532476206378359</c:v>
                </c:pt>
                <c:pt idx="31">
                  <c:v>21.72035794183445</c:v>
                </c:pt>
                <c:pt idx="32">
                  <c:v>15.045981830887492</c:v>
                </c:pt>
                <c:pt idx="33">
                  <c:v>12.943264659271</c:v>
                </c:pt>
                <c:pt idx="34">
                  <c:v>13.821514262863237</c:v>
                </c:pt>
                <c:pt idx="35">
                  <c:v>13.299941002949854</c:v>
                </c:pt>
                <c:pt idx="36">
                  <c:v>12.505247214107973</c:v>
                </c:pt>
                <c:pt idx="37">
                  <c:v>16.655919332752397</c:v>
                </c:pt>
                <c:pt idx="38">
                  <c:v>14.220897688400537</c:v>
                </c:pt>
                <c:pt idx="39">
                  <c:v>7.6968033891777399</c:v>
                </c:pt>
                <c:pt idx="40">
                  <c:v>11.112752552683032</c:v>
                </c:pt>
                <c:pt idx="41">
                  <c:v>12.647748236570809</c:v>
                </c:pt>
                <c:pt idx="42">
                  <c:v>11.318542462533058</c:v>
                </c:pt>
                <c:pt idx="43">
                  <c:v>11.081236764083016</c:v>
                </c:pt>
                <c:pt idx="44">
                  <c:v>17.947821629933365</c:v>
                </c:pt>
                <c:pt idx="45">
                  <c:v>29.030630105017504</c:v>
                </c:pt>
                <c:pt idx="46">
                  <c:v>21.662601175296597</c:v>
                </c:pt>
                <c:pt idx="47">
                  <c:v>19.834077796389355</c:v>
                </c:pt>
                <c:pt idx="48">
                  <c:v>27.113669821240801</c:v>
                </c:pt>
                <c:pt idx="49">
                  <c:v>25.083133909062532</c:v>
                </c:pt>
                <c:pt idx="50">
                  <c:v>28.931258106355386</c:v>
                </c:pt>
                <c:pt idx="51">
                  <c:v>26.666985857395407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B89-8334-F522C488124D}"/>
            </c:ext>
          </c:extLst>
        </c:ser>
        <c:ser>
          <c:idx val="1"/>
          <c:order val="1"/>
          <c:tx>
            <c:v>PIB nominal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'Datos SIN'!$A$43:$A$94</c:f>
              <c:numCache>
                <c:formatCode>General</c:formatCode>
                <c:ptCount val="52"/>
                <c:pt idx="0">
                  <c:v>1969</c:v>
                </c:pt>
                <c:pt idx="1">
                  <c:v>1970</c:v>
                </c:pt>
                <c:pt idx="2">
                  <c:v>1971</c:v>
                </c:pt>
                <c:pt idx="3">
                  <c:v>1972</c:v>
                </c:pt>
                <c:pt idx="4">
                  <c:v>1973</c:v>
                </c:pt>
                <c:pt idx="5">
                  <c:v>1974</c:v>
                </c:pt>
                <c:pt idx="6">
                  <c:v>1975</c:v>
                </c:pt>
                <c:pt idx="7">
                  <c:v>1976</c:v>
                </c:pt>
                <c:pt idx="8">
                  <c:v>1977</c:v>
                </c:pt>
                <c:pt idx="9">
                  <c:v>1978</c:v>
                </c:pt>
                <c:pt idx="10">
                  <c:v>1979</c:v>
                </c:pt>
                <c:pt idx="11">
                  <c:v>1980</c:v>
                </c:pt>
                <c:pt idx="12">
                  <c:v>1981</c:v>
                </c:pt>
                <c:pt idx="13">
                  <c:v>1982</c:v>
                </c:pt>
                <c:pt idx="14">
                  <c:v>1983</c:v>
                </c:pt>
                <c:pt idx="15">
                  <c:v>1984</c:v>
                </c:pt>
                <c:pt idx="16">
                  <c:v>1985</c:v>
                </c:pt>
                <c:pt idx="17">
                  <c:v>1986</c:v>
                </c:pt>
                <c:pt idx="18">
                  <c:v>1987</c:v>
                </c:pt>
                <c:pt idx="19">
                  <c:v>1988</c:v>
                </c:pt>
                <c:pt idx="20">
                  <c:v>1989</c:v>
                </c:pt>
                <c:pt idx="21">
                  <c:v>1990</c:v>
                </c:pt>
                <c:pt idx="22">
                  <c:v>1991</c:v>
                </c:pt>
                <c:pt idx="23">
                  <c:v>1992</c:v>
                </c:pt>
                <c:pt idx="24">
                  <c:v>1993</c:v>
                </c:pt>
                <c:pt idx="25">
                  <c:v>1994</c:v>
                </c:pt>
                <c:pt idx="26">
                  <c:v>1995</c:v>
                </c:pt>
                <c:pt idx="27">
                  <c:v>1996</c:v>
                </c:pt>
                <c:pt idx="28">
                  <c:v>1997</c:v>
                </c:pt>
                <c:pt idx="29">
                  <c:v>1998</c:v>
                </c:pt>
                <c:pt idx="30">
                  <c:v>1999</c:v>
                </c:pt>
                <c:pt idx="31">
                  <c:v>2000</c:v>
                </c:pt>
                <c:pt idx="32">
                  <c:v>2001</c:v>
                </c:pt>
                <c:pt idx="33">
                  <c:v>2002</c:v>
                </c:pt>
                <c:pt idx="34">
                  <c:v>2003</c:v>
                </c:pt>
                <c:pt idx="35">
                  <c:v>2004</c:v>
                </c:pt>
                <c:pt idx="36">
                  <c:v>2005</c:v>
                </c:pt>
                <c:pt idx="37">
                  <c:v>2006</c:v>
                </c:pt>
                <c:pt idx="38">
                  <c:v>2007</c:v>
                </c:pt>
                <c:pt idx="39">
                  <c:v>2008</c:v>
                </c:pt>
                <c:pt idx="40">
                  <c:v>2009</c:v>
                </c:pt>
                <c:pt idx="41">
                  <c:v>2010</c:v>
                </c:pt>
                <c:pt idx="42">
                  <c:v>2011</c:v>
                </c:pt>
                <c:pt idx="43">
                  <c:v>2012</c:v>
                </c:pt>
                <c:pt idx="44">
                  <c:v>2013</c:v>
                </c:pt>
                <c:pt idx="45">
                  <c:v>2014</c:v>
                </c:pt>
                <c:pt idx="46">
                  <c:v>2015</c:v>
                </c:pt>
                <c:pt idx="47">
                  <c:v>2016</c:v>
                </c:pt>
                <c:pt idx="48">
                  <c:v>2017</c:v>
                </c:pt>
                <c:pt idx="49">
                  <c:v>2018</c:v>
                </c:pt>
                <c:pt idx="50">
                  <c:v>2019</c:v>
                </c:pt>
                <c:pt idx="51">
                  <c:v>2020</c:v>
                </c:pt>
              </c:numCache>
            </c:numRef>
          </c:cat>
          <c:val>
            <c:numRef>
              <c:f>'Datos SIN'!$P$43:$P$94</c:f>
              <c:numCache>
                <c:formatCode>0.0%</c:formatCode>
                <c:ptCount val="52"/>
                <c:pt idx="0">
                  <c:v>8.6952380952380963</c:v>
                </c:pt>
                <c:pt idx="1">
                  <c:v>10.663043478260869</c:v>
                </c:pt>
                <c:pt idx="2">
                  <c:v>14.129870129870131</c:v>
                </c:pt>
                <c:pt idx="3">
                  <c:v>20.316666666666666</c:v>
                </c:pt>
                <c:pt idx="4">
                  <c:v>24</c:v>
                </c:pt>
                <c:pt idx="5">
                  <c:v>22.059701492537311</c:v>
                </c:pt>
                <c:pt idx="6">
                  <c:v>21.770270270270274</c:v>
                </c:pt>
                <c:pt idx="7">
                  <c:v>21.035294117647059</c:v>
                </c:pt>
                <c:pt idx="8">
                  <c:v>21.387096774193548</c:v>
                </c:pt>
                <c:pt idx="9">
                  <c:v>26.03448275862069</c:v>
                </c:pt>
                <c:pt idx="10">
                  <c:v>27.247311827956988</c:v>
                </c:pt>
                <c:pt idx="11">
                  <c:v>26.737864077669908</c:v>
                </c:pt>
                <c:pt idx="12">
                  <c:v>23.86046511627907</c:v>
                </c:pt>
                <c:pt idx="13">
                  <c:v>19.14457831325301</c:v>
                </c:pt>
                <c:pt idx="14">
                  <c:v>16.901477832512313</c:v>
                </c:pt>
                <c:pt idx="15">
                  <c:v>17.026785714285715</c:v>
                </c:pt>
                <c:pt idx="16">
                  <c:v>18.030701754385966</c:v>
                </c:pt>
                <c:pt idx="17">
                  <c:v>19.087719298245613</c:v>
                </c:pt>
                <c:pt idx="18">
                  <c:v>18.420000000000002</c:v>
                </c:pt>
                <c:pt idx="19">
                  <c:v>18.04</c:v>
                </c:pt>
                <c:pt idx="20">
                  <c:v>19.666666666666668</c:v>
                </c:pt>
                <c:pt idx="21">
                  <c:v>18.876666666666669</c:v>
                </c:pt>
                <c:pt idx="22">
                  <c:v>16.746397694524497</c:v>
                </c:pt>
                <c:pt idx="23">
                  <c:v>16.765667574931879</c:v>
                </c:pt>
                <c:pt idx="24">
                  <c:v>16.632390745501286</c:v>
                </c:pt>
                <c:pt idx="25">
                  <c:v>17.636828644501279</c:v>
                </c:pt>
                <c:pt idx="26">
                  <c:v>16.934272300469484</c:v>
                </c:pt>
                <c:pt idx="27">
                  <c:v>16.979955456570156</c:v>
                </c:pt>
                <c:pt idx="28">
                  <c:v>17.09704641350211</c:v>
                </c:pt>
                <c:pt idx="29">
                  <c:v>17.841995841995843</c:v>
                </c:pt>
                <c:pt idx="30">
                  <c:v>17.450191570881227</c:v>
                </c:pt>
                <c:pt idx="31">
                  <c:v>17.915129151291513</c:v>
                </c:pt>
                <c:pt idx="32">
                  <c:v>17.82918149466192</c:v>
                </c:pt>
                <c:pt idx="33">
                  <c:v>17.105960264900663</c:v>
                </c:pt>
                <c:pt idx="34">
                  <c:v>16.959247648902821</c:v>
                </c:pt>
                <c:pt idx="35">
                  <c:v>16.830656934306568</c:v>
                </c:pt>
                <c:pt idx="36">
                  <c:v>16.570080862533693</c:v>
                </c:pt>
                <c:pt idx="37">
                  <c:v>15.992619926199261</c:v>
                </c:pt>
                <c:pt idx="38">
                  <c:v>15.804651162790698</c:v>
                </c:pt>
                <c:pt idx="39">
                  <c:v>14.635494155154092</c:v>
                </c:pt>
                <c:pt idx="40">
                  <c:v>13.193516699410608</c:v>
                </c:pt>
                <c:pt idx="41">
                  <c:v>12.972041006523767</c:v>
                </c:pt>
                <c:pt idx="42">
                  <c:v>12.341630901287553</c:v>
                </c:pt>
                <c:pt idx="43">
                  <c:v>11.663799843627835</c:v>
                </c:pt>
                <c:pt idx="44">
                  <c:v>10.778947368421052</c:v>
                </c:pt>
                <c:pt idx="45">
                  <c:v>10.344336569579289</c:v>
                </c:pt>
                <c:pt idx="46">
                  <c:v>9.8237388724035597</c:v>
                </c:pt>
                <c:pt idx="47">
                  <c:v>9.0080085424452747</c:v>
                </c:pt>
                <c:pt idx="48">
                  <c:v>8.386647454370797</c:v>
                </c:pt>
                <c:pt idx="49">
                  <c:v>7.7636054421768712</c:v>
                </c:pt>
                <c:pt idx="50">
                  <c:v>7.158736200989722</c:v>
                </c:pt>
                <c:pt idx="51">
                  <c:v>6.3293664683234159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C7-4B89-8334-F522C488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5579439"/>
        <c:axId val="495580687"/>
      </c:lineChart>
      <c:catAx>
        <c:axId val="49557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80687"/>
        <c:crosses val="autoZero"/>
        <c:auto val="1"/>
        <c:lblAlgn val="ctr"/>
        <c:lblOffset val="100"/>
        <c:noMultiLvlLbl val="0"/>
      </c:catAx>
      <c:valAx>
        <c:axId val="495580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VE"/>
          </a:p>
        </c:txPr>
        <c:crossAx val="49557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V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V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1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12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8171" cy="6078963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balance.com/us-gdp-by-year-3305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0"/>
  <sheetViews>
    <sheetView workbookViewId="0">
      <selection activeCell="B2" sqref="B2:G2"/>
    </sheetView>
  </sheetViews>
  <sheetFormatPr baseColWidth="10" defaultColWidth="34.42578125" defaultRowHeight="18.75" x14ac:dyDescent="0.3"/>
  <cols>
    <col min="1" max="1" width="15.42578125" style="24" customWidth="1"/>
    <col min="2" max="2" width="34.42578125" style="24"/>
    <col min="3" max="7" width="34.42578125" style="25"/>
    <col min="8" max="16384" width="34.42578125" style="24"/>
  </cols>
  <sheetData>
    <row r="2" spans="2:7" x14ac:dyDescent="0.3">
      <c r="B2" s="26" t="s">
        <v>105</v>
      </c>
      <c r="C2" s="26"/>
      <c r="D2" s="26"/>
      <c r="E2" s="26"/>
      <c r="F2" s="26"/>
      <c r="G2" s="26"/>
    </row>
    <row r="4" spans="2:7" s="27" customFormat="1" x14ac:dyDescent="0.3">
      <c r="B4" s="28" t="s">
        <v>97</v>
      </c>
      <c r="C4" s="29" t="s">
        <v>90</v>
      </c>
      <c r="D4" s="29" t="s">
        <v>89</v>
      </c>
      <c r="E4" s="29" t="s">
        <v>106</v>
      </c>
      <c r="F4" s="29" t="s">
        <v>106</v>
      </c>
      <c r="G4" s="29" t="s">
        <v>91</v>
      </c>
    </row>
    <row r="5" spans="2:7" x14ac:dyDescent="0.3">
      <c r="B5" s="30" t="s">
        <v>98</v>
      </c>
      <c r="C5" s="31">
        <f>+'Tabla resumen'!H19</f>
        <v>4.5843615405006144E-2</v>
      </c>
      <c r="D5" s="31">
        <f>+'Tabla resumen'!I19</f>
        <v>6.3335461077050237E-2</v>
      </c>
      <c r="E5" s="31">
        <f>+AVERAGE($C$5:$C$10)</f>
        <v>6.9841172127436568E-2</v>
      </c>
      <c r="F5" s="31">
        <f>+AVERAGE($D$5:$D$10)</f>
        <v>7.050490130256748E-2</v>
      </c>
      <c r="G5" s="31">
        <f>+'Tabla resumen'!J19</f>
        <v>-1.7491845672044093E-2</v>
      </c>
    </row>
    <row r="6" spans="2:7" x14ac:dyDescent="0.3">
      <c r="B6" s="30" t="s">
        <v>99</v>
      </c>
      <c r="C6" s="31">
        <f>+'Tabla resumen'!H21</f>
        <v>6.5877154969407492E-2</v>
      </c>
      <c r="D6" s="31">
        <f>+'Tabla resumen'!I21</f>
        <v>8.6617826052559188E-2</v>
      </c>
      <c r="E6" s="31">
        <f t="shared" ref="E6:E10" si="0">+AVERAGE($C$5:$C$10)</f>
        <v>6.9841172127436568E-2</v>
      </c>
      <c r="F6" s="31">
        <f t="shared" ref="F6:F10" si="1">+AVERAGE($D$5:$D$10)</f>
        <v>7.050490130256748E-2</v>
      </c>
      <c r="G6" s="31">
        <f>+'Tabla resumen'!J21</f>
        <v>-2.0740671083151696E-2</v>
      </c>
    </row>
    <row r="7" spans="2:7" x14ac:dyDescent="0.3">
      <c r="B7" s="30" t="s">
        <v>100</v>
      </c>
      <c r="C7" s="31">
        <f>+'Tabla resumen'!H23</f>
        <v>7.2045887519448737E-2</v>
      </c>
      <c r="D7" s="31">
        <f>+'Tabla resumen'!I23</f>
        <v>7.7602496530165377E-2</v>
      </c>
      <c r="E7" s="31">
        <f t="shared" si="0"/>
        <v>6.9841172127436568E-2</v>
      </c>
      <c r="F7" s="31">
        <f t="shared" si="1"/>
        <v>7.050490130256748E-2</v>
      </c>
      <c r="G7" s="31">
        <f>+'Tabla resumen'!J23</f>
        <v>-5.5566090107166399E-3</v>
      </c>
    </row>
    <row r="8" spans="2:7" x14ac:dyDescent="0.3">
      <c r="B8" s="30" t="s">
        <v>101</v>
      </c>
      <c r="C8" s="31">
        <f>+'Tabla resumen'!H25</f>
        <v>8.1210810199912942E-2</v>
      </c>
      <c r="D8" s="31">
        <f>+'Tabla resumen'!I25</f>
        <v>7.6267516532435131E-2</v>
      </c>
      <c r="E8" s="31">
        <f t="shared" si="0"/>
        <v>6.9841172127436568E-2</v>
      </c>
      <c r="F8" s="31">
        <f t="shared" si="1"/>
        <v>7.050490130256748E-2</v>
      </c>
      <c r="G8" s="31">
        <f>+'Tabla resumen'!J25</f>
        <v>4.9432936674778105E-3</v>
      </c>
    </row>
    <row r="9" spans="2:7" x14ac:dyDescent="0.3">
      <c r="B9" s="30" t="s">
        <v>102</v>
      </c>
      <c r="C9" s="31">
        <f>+'Tabla resumen'!H27</f>
        <v>6.7521240761700296E-2</v>
      </c>
      <c r="D9" s="31">
        <f>+'Tabla resumen'!I27</f>
        <v>6.8148158972514139E-2</v>
      </c>
      <c r="E9" s="31">
        <f t="shared" si="0"/>
        <v>6.9841172127436568E-2</v>
      </c>
      <c r="F9" s="31">
        <f t="shared" si="1"/>
        <v>7.050490130256748E-2</v>
      </c>
      <c r="G9" s="31">
        <f>+'Tabla resumen'!J27</f>
        <v>-6.2691821081384269E-4</v>
      </c>
    </row>
    <row r="10" spans="2:7" x14ac:dyDescent="0.3">
      <c r="B10" s="30" t="s">
        <v>103</v>
      </c>
      <c r="C10" s="31">
        <f>+'Tabla resumen'!H29</f>
        <v>8.6548323909143798E-2</v>
      </c>
      <c r="D10" s="31">
        <f>+'Tabla resumen'!I29</f>
        <v>5.1057948650680807E-2</v>
      </c>
      <c r="E10" s="31">
        <f t="shared" si="0"/>
        <v>6.9841172127436568E-2</v>
      </c>
      <c r="F10" s="31">
        <f t="shared" si="1"/>
        <v>7.050490130256748E-2</v>
      </c>
      <c r="G10" s="31">
        <f>+'Tabla resumen'!J29</f>
        <v>3.5490375258462992E-2</v>
      </c>
    </row>
    <row r="11" spans="2:7" x14ac:dyDescent="0.3">
      <c r="C11" s="32"/>
      <c r="D11" s="32"/>
      <c r="E11" s="32"/>
      <c r="F11" s="32"/>
    </row>
    <row r="12" spans="2:7" x14ac:dyDescent="0.3">
      <c r="B12" s="26" t="s">
        <v>104</v>
      </c>
      <c r="C12" s="26"/>
      <c r="D12" s="26"/>
      <c r="E12" s="26"/>
      <c r="F12" s="26"/>
      <c r="G12" s="26"/>
    </row>
    <row r="14" spans="2:7" x14ac:dyDescent="0.3">
      <c r="B14" s="28" t="s">
        <v>97</v>
      </c>
      <c r="C14" s="29" t="s">
        <v>90</v>
      </c>
      <c r="D14" s="29" t="s">
        <v>89</v>
      </c>
      <c r="E14" s="29" t="s">
        <v>106</v>
      </c>
      <c r="F14" s="29" t="s">
        <v>106</v>
      </c>
      <c r="G14" s="29" t="s">
        <v>91</v>
      </c>
    </row>
    <row r="15" spans="2:7" x14ac:dyDescent="0.3">
      <c r="B15" s="30" t="s">
        <v>98</v>
      </c>
      <c r="C15" s="31">
        <f>+'Tabla resumen'!H4</f>
        <v>9.3380391615033975E-2</v>
      </c>
      <c r="D15" s="31">
        <f>+'Tabla resumen'!I4</f>
        <v>6.3335461077050237E-2</v>
      </c>
      <c r="E15" s="31">
        <f>+AVERAGE($C$15:$C$20)</f>
        <v>0.10938975200307584</v>
      </c>
      <c r="F15" s="31">
        <f>+AVERAGE($D$15:$D$20)</f>
        <v>7.050490130256748E-2</v>
      </c>
      <c r="G15" s="31">
        <f>+'Tabla resumen'!J4</f>
        <v>3.0044930537983738E-2</v>
      </c>
    </row>
    <row r="16" spans="2:7" x14ac:dyDescent="0.3">
      <c r="B16" s="30" t="s">
        <v>99</v>
      </c>
      <c r="C16" s="31">
        <f>+'Tabla resumen'!H6</f>
        <v>0.11356523800728957</v>
      </c>
      <c r="D16" s="31">
        <f>+'Tabla resumen'!I6</f>
        <v>8.6617826052559188E-2</v>
      </c>
      <c r="E16" s="31">
        <f t="shared" ref="E16:E20" si="2">+AVERAGE($C$15:$C$20)</f>
        <v>0.10938975200307584</v>
      </c>
      <c r="F16" s="31">
        <f t="shared" ref="F16:F20" si="3">+AVERAGE($D$15:$D$20)</f>
        <v>7.050490130256748E-2</v>
      </c>
      <c r="G16" s="31">
        <f>+'Tabla resumen'!J6</f>
        <v>2.6947411954730383E-2</v>
      </c>
    </row>
    <row r="17" spans="2:7" x14ac:dyDescent="0.3">
      <c r="B17" s="30" t="s">
        <v>100</v>
      </c>
      <c r="C17" s="31">
        <f>+'Tabla resumen'!H8</f>
        <v>0.11621193825500864</v>
      </c>
      <c r="D17" s="31">
        <f>+'Tabla resumen'!I8</f>
        <v>7.7602496530165377E-2</v>
      </c>
      <c r="E17" s="31">
        <f t="shared" si="2"/>
        <v>0.10938975200307584</v>
      </c>
      <c r="F17" s="31">
        <f t="shared" si="3"/>
        <v>7.050490130256748E-2</v>
      </c>
      <c r="G17" s="31">
        <f>+'Tabla resumen'!J8</f>
        <v>3.8609441724843263E-2</v>
      </c>
    </row>
    <row r="18" spans="2:7" x14ac:dyDescent="0.3">
      <c r="B18" s="30" t="s">
        <v>101</v>
      </c>
      <c r="C18" s="31">
        <f>+'Tabla resumen'!H10</f>
        <v>0.11852579313994949</v>
      </c>
      <c r="D18" s="31">
        <f>+'Tabla resumen'!I10</f>
        <v>7.6267516532435131E-2</v>
      </c>
      <c r="E18" s="31">
        <f t="shared" si="2"/>
        <v>0.10938975200307584</v>
      </c>
      <c r="F18" s="31">
        <f t="shared" si="3"/>
        <v>7.050490130256748E-2</v>
      </c>
      <c r="G18" s="31">
        <f>+'Tabla resumen'!J10</f>
        <v>4.2258276607514356E-2</v>
      </c>
    </row>
    <row r="19" spans="2:7" x14ac:dyDescent="0.3">
      <c r="B19" s="30" t="s">
        <v>102</v>
      </c>
      <c r="C19" s="31">
        <f>+'Tabla resumen'!H12</f>
        <v>0.10077839486849904</v>
      </c>
      <c r="D19" s="31">
        <f>+'Tabla resumen'!I12</f>
        <v>6.8148158972514139E-2</v>
      </c>
      <c r="E19" s="31">
        <f t="shared" si="2"/>
        <v>0.10938975200307584</v>
      </c>
      <c r="F19" s="31">
        <f t="shared" si="3"/>
        <v>7.050490130256748E-2</v>
      </c>
      <c r="G19" s="31">
        <f>+'Tabla resumen'!J12</f>
        <v>3.2630235895984905E-2</v>
      </c>
    </row>
    <row r="20" spans="2:7" x14ac:dyDescent="0.3">
      <c r="B20" s="30" t="s">
        <v>103</v>
      </c>
      <c r="C20" s="31">
        <f>+'Tabla resumen'!H14</f>
        <v>0.11387675613267434</v>
      </c>
      <c r="D20" s="31">
        <f>+'Tabla resumen'!I14</f>
        <v>5.1057948650680807E-2</v>
      </c>
      <c r="E20" s="31">
        <f t="shared" si="2"/>
        <v>0.10938975200307584</v>
      </c>
      <c r="F20" s="31">
        <f t="shared" si="3"/>
        <v>7.050490130256748E-2</v>
      </c>
      <c r="G20" s="31">
        <f>+'Tabla resumen'!J14</f>
        <v>6.2818807481993533E-2</v>
      </c>
    </row>
  </sheetData>
  <mergeCells count="2">
    <mergeCell ref="B2:G2"/>
    <mergeCell ref="B12:G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sqref="A1:J1"/>
    </sheetView>
  </sheetViews>
  <sheetFormatPr baseColWidth="10" defaultRowHeight="15" x14ac:dyDescent="0.25"/>
  <cols>
    <col min="1" max="1" width="6.140625" style="1" bestFit="1" customWidth="1"/>
    <col min="2" max="2" width="10.140625" style="2" bestFit="1" customWidth="1"/>
    <col min="3" max="3" width="20.7109375" style="2" bestFit="1" customWidth="1"/>
    <col min="4" max="4" width="11.140625" style="2" bestFit="1" customWidth="1"/>
    <col min="5" max="5" width="23.85546875" style="8" bestFit="1" customWidth="1"/>
    <col min="6" max="6" width="10.7109375" style="1" bestFit="1" customWidth="1"/>
    <col min="7" max="7" width="23.42578125" style="2" bestFit="1" customWidth="1"/>
    <col min="8" max="8" width="11.7109375" style="1" bestFit="1" customWidth="1"/>
    <col min="9" max="9" width="24.42578125" style="1" bestFit="1" customWidth="1"/>
    <col min="10" max="16384" width="11.42578125" style="1"/>
  </cols>
  <sheetData>
    <row r="1" spans="1:10" x14ac:dyDescent="0.25">
      <c r="A1" s="21" t="s">
        <v>96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15" t="s">
        <v>1</v>
      </c>
      <c r="B2" s="16" t="s">
        <v>0</v>
      </c>
      <c r="C2" s="16" t="s">
        <v>10</v>
      </c>
      <c r="D2" s="16" t="s">
        <v>85</v>
      </c>
      <c r="E2" s="16" t="s">
        <v>86</v>
      </c>
      <c r="F2" s="16" t="s">
        <v>87</v>
      </c>
      <c r="G2" s="16" t="s">
        <v>88</v>
      </c>
      <c r="H2" s="16" t="s">
        <v>90</v>
      </c>
      <c r="I2" s="16" t="s">
        <v>89</v>
      </c>
      <c r="J2" s="16" t="s">
        <v>91</v>
      </c>
    </row>
    <row r="3" spans="1:10" x14ac:dyDescent="0.25">
      <c r="A3" s="1">
        <f>+'Datos SIN'!A4</f>
        <v>1930</v>
      </c>
      <c r="B3" s="2">
        <f>+'Datos CON'!B4</f>
        <v>98.745287812797272</v>
      </c>
      <c r="C3" s="2">
        <f>+'Datos SIN'!C4</f>
        <v>9.1999999999999998E-2</v>
      </c>
    </row>
    <row r="4" spans="1:10" x14ac:dyDescent="0.25">
      <c r="A4" s="1">
        <f>+'Datos SIN'!A44</f>
        <v>1970</v>
      </c>
      <c r="B4" s="2">
        <f>+'Datos CON'!B44</f>
        <v>3510.4890625432981</v>
      </c>
      <c r="C4" s="2">
        <f>+'Datos SIN'!C44</f>
        <v>1.073</v>
      </c>
      <c r="D4" s="2">
        <f t="shared" ref="D4" si="0">+B4/B3</f>
        <v>35.550952762409622</v>
      </c>
      <c r="E4" s="2">
        <f t="shared" ref="E4" si="1">+C4/C3</f>
        <v>11.663043478260869</v>
      </c>
      <c r="F4" s="7">
        <f t="shared" ref="F4" si="2">+B4/B3-1</f>
        <v>34.550952762409622</v>
      </c>
      <c r="G4" s="7">
        <f t="shared" ref="G4" si="3">+C4/C3-1</f>
        <v>10.663043478260869</v>
      </c>
      <c r="H4" s="7">
        <f t="shared" ref="H4" si="4">+D4^(0.025)-1</f>
        <v>9.3380391615033975E-2</v>
      </c>
      <c r="I4" s="7">
        <f t="shared" ref="I4" si="5">+E4^(0.025)-1</f>
        <v>6.3335461077050237E-2</v>
      </c>
      <c r="J4" s="8">
        <f t="shared" ref="J4" si="6">+H4-I4</f>
        <v>3.0044930537983738E-2</v>
      </c>
    </row>
    <row r="5" spans="1:10" x14ac:dyDescent="0.25">
      <c r="A5" s="1">
        <f>+'Datos SIN'!A14</f>
        <v>1940</v>
      </c>
      <c r="B5" s="2">
        <f>+'Datos CON'!B14</f>
        <v>107.36927676790187</v>
      </c>
      <c r="C5" s="2">
        <f>+'Datos SIN'!C14</f>
        <v>0.10299999999999999</v>
      </c>
      <c r="J5" s="8"/>
    </row>
    <row r="6" spans="1:10" x14ac:dyDescent="0.25">
      <c r="A6" s="1">
        <f>+'Datos SIN'!A54</f>
        <v>1980</v>
      </c>
      <c r="B6" s="2">
        <f>+'Datos CON'!B54</f>
        <v>7934.2637789341807</v>
      </c>
      <c r="C6" s="2">
        <f>+'Datos SIN'!C54</f>
        <v>2.8570000000000002</v>
      </c>
      <c r="D6" s="2">
        <f t="shared" ref="D6" si="7">+B6/B5</f>
        <v>73.896965852583037</v>
      </c>
      <c r="E6" s="2">
        <f t="shared" ref="E6" si="8">+C6/C5</f>
        <v>27.737864077669908</v>
      </c>
      <c r="F6" s="7">
        <f t="shared" ref="F6" si="9">+B6/B5-1</f>
        <v>72.896965852583037</v>
      </c>
      <c r="G6" s="7">
        <f t="shared" ref="G6" si="10">+C6/C5-1</f>
        <v>26.737864077669908</v>
      </c>
      <c r="H6" s="7">
        <f t="shared" ref="H6" si="11">+D6^(0.025)-1</f>
        <v>0.11356523800728957</v>
      </c>
      <c r="I6" s="7">
        <f t="shared" ref="I6" si="12">+E6^(0.025)-1</f>
        <v>8.6617826052559188E-2</v>
      </c>
      <c r="J6" s="8">
        <f t="shared" ref="J6" si="13">+H6-I6</f>
        <v>2.6947411954730383E-2</v>
      </c>
    </row>
    <row r="7" spans="1:10" x14ac:dyDescent="0.25">
      <c r="A7" s="1">
        <f>+'Datos SIN'!A24</f>
        <v>1950</v>
      </c>
      <c r="B7" s="2">
        <f>+'Datos CON'!B24</f>
        <v>355.59682354110947</v>
      </c>
      <c r="C7" s="2">
        <f>+'Datos SIN'!C24</f>
        <v>0.3</v>
      </c>
      <c r="J7" s="8"/>
    </row>
    <row r="8" spans="1:10" x14ac:dyDescent="0.25">
      <c r="A8" s="1">
        <f>+'Datos SIN'!A64</f>
        <v>1990</v>
      </c>
      <c r="B8" s="2">
        <f>+'Datos CON'!B64</f>
        <v>28895.113053319994</v>
      </c>
      <c r="C8" s="2">
        <f>+'Datos SIN'!C64</f>
        <v>5.9630000000000001</v>
      </c>
      <c r="D8" s="2">
        <f t="shared" ref="D8" si="14">+B8/B7</f>
        <v>81.258074145815641</v>
      </c>
      <c r="E8" s="2">
        <f t="shared" ref="E8" si="15">+C8/C7</f>
        <v>19.876666666666669</v>
      </c>
      <c r="F8" s="7">
        <f t="shared" ref="F8" si="16">+B8/B7-1</f>
        <v>80.258074145815641</v>
      </c>
      <c r="G8" s="7">
        <f t="shared" ref="G8" si="17">+C8/C7-1</f>
        <v>18.876666666666669</v>
      </c>
      <c r="H8" s="7">
        <f t="shared" ref="H8" si="18">+D8^(0.025)-1</f>
        <v>0.11621193825500864</v>
      </c>
      <c r="I8" s="7">
        <f t="shared" ref="I8" si="19">+E8^(0.025)-1</f>
        <v>7.7602496530165377E-2</v>
      </c>
      <c r="J8" s="8">
        <f>+H8-I8</f>
        <v>3.8609441724843263E-2</v>
      </c>
    </row>
    <row r="9" spans="1:10" x14ac:dyDescent="0.25">
      <c r="A9" s="1">
        <f>+'Datos SIN'!A34</f>
        <v>1960</v>
      </c>
      <c r="B9" s="2">
        <f>+'Datos CON'!B34</f>
        <v>1614.366327651135</v>
      </c>
      <c r="C9" s="2">
        <f>+'Datos SIN'!C34</f>
        <v>0.54200000000000004</v>
      </c>
      <c r="J9" s="8"/>
    </row>
    <row r="10" spans="1:10" x14ac:dyDescent="0.25">
      <c r="A10" s="1">
        <f>+'Datos SIN'!A74</f>
        <v>2000</v>
      </c>
      <c r="B10" s="2">
        <f>+'Datos CON'!B74</f>
        <v>142508.97770141574</v>
      </c>
      <c r="C10" s="2">
        <f>+'Datos SIN'!C74</f>
        <v>10.252000000000001</v>
      </c>
      <c r="D10" s="2">
        <f>+B10/B9</f>
        <v>88.275489435389147</v>
      </c>
      <c r="E10" s="2">
        <f>+C10/C9</f>
        <v>18.915129151291513</v>
      </c>
      <c r="F10" s="7">
        <f>+B10/B9-1</f>
        <v>87.275489435389147</v>
      </c>
      <c r="G10" s="7">
        <f>+C10/C9-1</f>
        <v>17.915129151291513</v>
      </c>
      <c r="H10" s="7">
        <f t="shared" ref="H10" si="20">+D10^(0.025)-1</f>
        <v>0.11852579313994949</v>
      </c>
      <c r="I10" s="7">
        <f t="shared" ref="I10" si="21">+E10^(0.025)-1</f>
        <v>7.6267516532435131E-2</v>
      </c>
      <c r="J10" s="8">
        <f t="shared" ref="J10:J14" si="22">+H10-I10</f>
        <v>4.2258276607514356E-2</v>
      </c>
    </row>
    <row r="11" spans="1:10" x14ac:dyDescent="0.25">
      <c r="A11" s="1">
        <f>+'Datos SIN'!A44</f>
        <v>1970</v>
      </c>
      <c r="B11" s="2">
        <f>+'Datos CON'!B44</f>
        <v>3510.4890625432981</v>
      </c>
      <c r="C11" s="2">
        <f>+'Datos SIN'!C44</f>
        <v>1.073</v>
      </c>
      <c r="J11" s="8"/>
    </row>
    <row r="12" spans="1:10" x14ac:dyDescent="0.25">
      <c r="A12" s="1">
        <f>+'Datos SIN'!A84</f>
        <v>2010</v>
      </c>
      <c r="B12" s="2">
        <f>+'Datos CON'!B84</f>
        <v>163441.93862372241</v>
      </c>
      <c r="C12" s="2">
        <f>+'Datos SIN'!C84</f>
        <v>14.992000000000001</v>
      </c>
      <c r="D12" s="2">
        <f>+B12/B11</f>
        <v>46.558167740112857</v>
      </c>
      <c r="E12" s="2">
        <f>+C12/C11</f>
        <v>13.972041006523767</v>
      </c>
      <c r="F12" s="7">
        <f>+B12/B11-1</f>
        <v>45.558167740112857</v>
      </c>
      <c r="G12" s="7">
        <f>+C12/C11-1</f>
        <v>12.972041006523767</v>
      </c>
      <c r="H12" s="7">
        <f>+D12^(0.025)-1</f>
        <v>0.10077839486849904</v>
      </c>
      <c r="I12" s="7">
        <f>+E12^(0.025)-1</f>
        <v>6.8148158972514139E-2</v>
      </c>
      <c r="J12" s="8">
        <f t="shared" si="22"/>
        <v>3.2630235895984905E-2</v>
      </c>
    </row>
    <row r="13" spans="1:10" x14ac:dyDescent="0.25">
      <c r="A13" s="1">
        <f>+'Datos SIN'!A54</f>
        <v>1980</v>
      </c>
      <c r="B13" s="2">
        <f>+'Datos CON'!B54</f>
        <v>7934.2637789341807</v>
      </c>
      <c r="C13" s="2">
        <f>+'Datos SIN'!C54</f>
        <v>2.8570000000000002</v>
      </c>
      <c r="J13" s="8"/>
    </row>
    <row r="14" spans="1:10" x14ac:dyDescent="0.25">
      <c r="A14" s="1">
        <f>+'Datos SIN'!A94</f>
        <v>2020</v>
      </c>
      <c r="B14" s="2">
        <f>+'Datos CON'!B94</f>
        <v>592914.79859087302</v>
      </c>
      <c r="C14" s="2">
        <f>+'Datos SIN'!C94</f>
        <v>20.94</v>
      </c>
      <c r="D14" s="2">
        <f>+B14/B13</f>
        <v>74.728395111476871</v>
      </c>
      <c r="E14" s="2">
        <f>+C14/C13</f>
        <v>7.3293664683234159</v>
      </c>
      <c r="F14" s="7">
        <f>+B14/B13-1</f>
        <v>73.728395111476871</v>
      </c>
      <c r="G14" s="7">
        <f>+C14/C13-1</f>
        <v>6.3293664683234159</v>
      </c>
      <c r="H14" s="7">
        <f>+D14^(0.025)-1</f>
        <v>0.11387675613267434</v>
      </c>
      <c r="I14" s="7">
        <f>+E14^(0.025)-1</f>
        <v>5.1057948650680807E-2</v>
      </c>
      <c r="J14" s="8">
        <f t="shared" si="22"/>
        <v>6.2818807481993533E-2</v>
      </c>
    </row>
    <row r="15" spans="1:10" x14ac:dyDescent="0.25">
      <c r="B15" s="1"/>
      <c r="C15" s="1"/>
    </row>
    <row r="16" spans="1:10" x14ac:dyDescent="0.25">
      <c r="A16" s="21" t="s">
        <v>95</v>
      </c>
      <c r="B16" s="21"/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 s="15" t="s">
        <v>1</v>
      </c>
      <c r="B17" s="16" t="s">
        <v>0</v>
      </c>
      <c r="C17" s="16" t="s">
        <v>10</v>
      </c>
      <c r="D17" s="16" t="s">
        <v>85</v>
      </c>
      <c r="E17" s="16" t="s">
        <v>86</v>
      </c>
      <c r="F17" s="16" t="s">
        <v>87</v>
      </c>
      <c r="G17" s="16" t="s">
        <v>88</v>
      </c>
      <c r="H17" s="16" t="s">
        <v>90</v>
      </c>
      <c r="I17" s="16" t="s">
        <v>89</v>
      </c>
      <c r="J17" s="16" t="s">
        <v>91</v>
      </c>
    </row>
    <row r="18" spans="1:10" x14ac:dyDescent="0.25">
      <c r="A18" s="1">
        <f>+A3</f>
        <v>1930</v>
      </c>
      <c r="B18" s="2">
        <f>+'S&amp;P con y sin dividendos'!D93</f>
        <v>15.34</v>
      </c>
      <c r="C18" s="2">
        <f>+C3</f>
        <v>9.1999999999999998E-2</v>
      </c>
    </row>
    <row r="19" spans="1:10" x14ac:dyDescent="0.25">
      <c r="A19" s="1">
        <f t="shared" ref="A19:A29" si="23">+A4</f>
        <v>1970</v>
      </c>
      <c r="B19" s="2">
        <f>+'S&amp;P con y sin dividendos'!D53</f>
        <v>92.15</v>
      </c>
      <c r="C19" s="2">
        <f t="shared" ref="C19:C29" si="24">+C4</f>
        <v>1.073</v>
      </c>
      <c r="D19" s="2">
        <f t="shared" ref="D19" si="25">+B19/B18</f>
        <v>6.0071707953063891</v>
      </c>
      <c r="E19" s="2">
        <f t="shared" ref="E19" si="26">+C19/C18</f>
        <v>11.663043478260869</v>
      </c>
      <c r="F19" s="7">
        <f t="shared" ref="F19" si="27">+B19/B18-1</f>
        <v>5.0071707953063891</v>
      </c>
      <c r="G19" s="7">
        <f t="shared" ref="G19" si="28">+C19/C18-1</f>
        <v>10.663043478260869</v>
      </c>
      <c r="H19" s="7">
        <f t="shared" ref="H19" si="29">+D19^(0.025)-1</f>
        <v>4.5843615405006144E-2</v>
      </c>
      <c r="I19" s="7">
        <f t="shared" ref="I19" si="30">+E19^(0.025)-1</f>
        <v>6.3335461077050237E-2</v>
      </c>
      <c r="J19" s="8">
        <f t="shared" ref="J19" si="31">+H19-I19</f>
        <v>-1.7491845672044093E-2</v>
      </c>
    </row>
    <row r="20" spans="1:10" x14ac:dyDescent="0.25">
      <c r="A20" s="1">
        <f t="shared" si="23"/>
        <v>1940</v>
      </c>
      <c r="B20" s="2">
        <f>+'S&amp;P con y sin dividendos'!D83</f>
        <v>10.58</v>
      </c>
      <c r="C20" s="2">
        <f t="shared" si="24"/>
        <v>0.10299999999999999</v>
      </c>
      <c r="J20" s="8"/>
    </row>
    <row r="21" spans="1:10" x14ac:dyDescent="0.25">
      <c r="A21" s="1">
        <f t="shared" si="23"/>
        <v>1980</v>
      </c>
      <c r="B21" s="2">
        <f>+'S&amp;P con y sin dividendos'!D43</f>
        <v>135.76</v>
      </c>
      <c r="C21" s="2">
        <f t="shared" si="24"/>
        <v>2.8570000000000002</v>
      </c>
      <c r="D21" s="2">
        <f t="shared" ref="D21" si="32">+B21/B20</f>
        <v>12.831758034026464</v>
      </c>
      <c r="E21" s="2">
        <f t="shared" ref="E21" si="33">+C21/C20</f>
        <v>27.737864077669908</v>
      </c>
      <c r="F21" s="7">
        <f t="shared" ref="F21" si="34">+B21/B20-1</f>
        <v>11.831758034026464</v>
      </c>
      <c r="G21" s="7">
        <f t="shared" ref="G21" si="35">+C21/C20-1</f>
        <v>26.737864077669908</v>
      </c>
      <c r="H21" s="7">
        <f t="shared" ref="H21" si="36">+D21^(0.025)-1</f>
        <v>6.5877154969407492E-2</v>
      </c>
      <c r="I21" s="7">
        <f t="shared" ref="I21" si="37">+E21^(0.025)-1</f>
        <v>8.6617826052559188E-2</v>
      </c>
      <c r="J21" s="8">
        <f t="shared" ref="J21" si="38">+H21-I21</f>
        <v>-2.0740671083151696E-2</v>
      </c>
    </row>
    <row r="22" spans="1:10" x14ac:dyDescent="0.25">
      <c r="A22" s="1">
        <f t="shared" si="23"/>
        <v>1950</v>
      </c>
      <c r="B22" s="2">
        <f>+'S&amp;P con y sin dividendos'!D73</f>
        <v>20.43</v>
      </c>
      <c r="C22" s="2">
        <f t="shared" si="24"/>
        <v>0.3</v>
      </c>
      <c r="J22" s="8"/>
    </row>
    <row r="23" spans="1:10" x14ac:dyDescent="0.25">
      <c r="A23" s="1">
        <f t="shared" si="23"/>
        <v>1990</v>
      </c>
      <c r="B23" s="2">
        <f>+'S&amp;P con y sin dividendos'!D33</f>
        <v>330.22</v>
      </c>
      <c r="C23" s="2">
        <f t="shared" si="24"/>
        <v>5.9630000000000001</v>
      </c>
      <c r="D23" s="2">
        <f t="shared" ref="D23" si="39">+B23/B22</f>
        <v>16.163485070974058</v>
      </c>
      <c r="E23" s="2">
        <f t="shared" ref="E23" si="40">+C23/C22</f>
        <v>19.876666666666669</v>
      </c>
      <c r="F23" s="7">
        <f t="shared" ref="F23" si="41">+B23/B22-1</f>
        <v>15.163485070974058</v>
      </c>
      <c r="G23" s="7">
        <f t="shared" ref="G23" si="42">+C23/C22-1</f>
        <v>18.876666666666669</v>
      </c>
      <c r="H23" s="7">
        <f t="shared" ref="H23" si="43">+D23^(0.025)-1</f>
        <v>7.2045887519448737E-2</v>
      </c>
      <c r="I23" s="7">
        <f t="shared" ref="I23" si="44">+E23^(0.025)-1</f>
        <v>7.7602496530165377E-2</v>
      </c>
      <c r="J23" s="8">
        <f>+H23-I23</f>
        <v>-5.5566090107166399E-3</v>
      </c>
    </row>
    <row r="24" spans="1:10" x14ac:dyDescent="0.25">
      <c r="A24" s="1">
        <f t="shared" si="23"/>
        <v>1960</v>
      </c>
      <c r="B24" s="2">
        <f>+'S&amp;P con y sin dividendos'!D63</f>
        <v>58.11</v>
      </c>
      <c r="C24" s="2">
        <f t="shared" si="24"/>
        <v>0.54200000000000004</v>
      </c>
      <c r="J24" s="8"/>
    </row>
    <row r="25" spans="1:10" x14ac:dyDescent="0.25">
      <c r="A25" s="1">
        <f t="shared" si="23"/>
        <v>2000</v>
      </c>
      <c r="B25" s="2">
        <f>+'S&amp;P con y sin dividendos'!D23</f>
        <v>1320.28</v>
      </c>
      <c r="C25" s="2">
        <f t="shared" si="24"/>
        <v>10.252000000000001</v>
      </c>
      <c r="D25" s="2">
        <f>+B25/B24</f>
        <v>22.72035794183445</v>
      </c>
      <c r="E25" s="2">
        <f>+C25/C24</f>
        <v>18.915129151291513</v>
      </c>
      <c r="F25" s="7">
        <f>+B25/B24-1</f>
        <v>21.72035794183445</v>
      </c>
      <c r="G25" s="7">
        <f>+C25/C24-1</f>
        <v>17.915129151291513</v>
      </c>
      <c r="H25" s="7">
        <f t="shared" ref="H25" si="45">+D25^(0.025)-1</f>
        <v>8.1210810199912942E-2</v>
      </c>
      <c r="I25" s="7">
        <f t="shared" ref="I25" si="46">+E25^(0.025)-1</f>
        <v>7.6267516532435131E-2</v>
      </c>
      <c r="J25" s="8">
        <f t="shared" ref="J25:J29" si="47">+H25-I25</f>
        <v>4.9432936674778105E-3</v>
      </c>
    </row>
    <row r="26" spans="1:10" x14ac:dyDescent="0.25">
      <c r="A26" s="1">
        <f t="shared" si="23"/>
        <v>1970</v>
      </c>
      <c r="B26" s="2">
        <f>+'S&amp;P con y sin dividendos'!D53</f>
        <v>92.15</v>
      </c>
      <c r="C26" s="2">
        <f t="shared" si="24"/>
        <v>1.073</v>
      </c>
      <c r="J26" s="8"/>
    </row>
    <row r="27" spans="1:10" x14ac:dyDescent="0.25">
      <c r="A27" s="1">
        <f t="shared" si="23"/>
        <v>2010</v>
      </c>
      <c r="B27" s="2">
        <f>+'S&amp;P con y sin dividendos'!D13</f>
        <v>1257.6400000000001</v>
      </c>
      <c r="C27" s="2">
        <f t="shared" si="24"/>
        <v>14.992000000000001</v>
      </c>
      <c r="D27" s="2">
        <f>+B27/B26</f>
        <v>13.647748236570809</v>
      </c>
      <c r="E27" s="2">
        <f>+C27/C26</f>
        <v>13.972041006523767</v>
      </c>
      <c r="F27" s="7">
        <f>+B27/B26-1</f>
        <v>12.647748236570809</v>
      </c>
      <c r="G27" s="7">
        <f>+C27/C26-1</f>
        <v>12.972041006523767</v>
      </c>
      <c r="H27" s="7">
        <f>+D27^(0.025)-1</f>
        <v>6.7521240761700296E-2</v>
      </c>
      <c r="I27" s="7">
        <f>+E27^(0.025)-1</f>
        <v>6.8148158972514139E-2</v>
      </c>
      <c r="J27" s="8">
        <f t="shared" ref="J27:J29" si="48">+H27-I27</f>
        <v>-6.2691821081384269E-4</v>
      </c>
    </row>
    <row r="28" spans="1:10" x14ac:dyDescent="0.25">
      <c r="A28" s="1">
        <f t="shared" si="23"/>
        <v>1980</v>
      </c>
      <c r="B28" s="2">
        <f>+'S&amp;P con y sin dividendos'!D43</f>
        <v>135.76</v>
      </c>
      <c r="C28" s="2">
        <f t="shared" si="24"/>
        <v>2.8570000000000002</v>
      </c>
      <c r="J28" s="8"/>
    </row>
    <row r="29" spans="1:10" x14ac:dyDescent="0.25">
      <c r="A29" s="1">
        <f t="shared" si="23"/>
        <v>2020</v>
      </c>
      <c r="B29" s="2">
        <f>+'S&amp;P con y sin dividendos'!D3</f>
        <v>3756.07</v>
      </c>
      <c r="C29" s="2">
        <f t="shared" si="24"/>
        <v>20.94</v>
      </c>
      <c r="D29" s="2">
        <f>+B29/B28</f>
        <v>27.666985857395407</v>
      </c>
      <c r="E29" s="2">
        <f>+C29/C28</f>
        <v>7.3293664683234159</v>
      </c>
      <c r="F29" s="7">
        <f>+B29/B28-1</f>
        <v>26.666985857395407</v>
      </c>
      <c r="G29" s="7">
        <f>+C29/C28-1</f>
        <v>6.3293664683234159</v>
      </c>
      <c r="H29" s="7">
        <f>+D29^(0.025)-1</f>
        <v>8.6548323909143798E-2</v>
      </c>
      <c r="I29" s="7">
        <f>+E29^(0.025)-1</f>
        <v>5.1057948650680807E-2</v>
      </c>
      <c r="J29" s="8">
        <f t="shared" ref="J29" si="49">+H29-I29</f>
        <v>3.5490375258462992E-2</v>
      </c>
    </row>
    <row r="31" spans="1:10" x14ac:dyDescent="0.25">
      <c r="B31" s="2">
        <v>4356.45</v>
      </c>
      <c r="C31" s="2">
        <v>25</v>
      </c>
    </row>
    <row r="32" spans="1:10" x14ac:dyDescent="0.25">
      <c r="B32" s="2">
        <f>+B31/B18</f>
        <v>283.99282920469358</v>
      </c>
      <c r="C32" s="2">
        <f>+C31/C18</f>
        <v>271.73913043478262</v>
      </c>
    </row>
    <row r="34" spans="1:3" x14ac:dyDescent="0.25">
      <c r="B34" s="2">
        <f>+B18*C32</f>
        <v>4168.478260869565</v>
      </c>
    </row>
    <row r="35" spans="1:3" x14ac:dyDescent="0.25">
      <c r="A35" s="1">
        <v>1930</v>
      </c>
      <c r="B35" s="7">
        <f>+B34/B31-1</f>
        <v>-4.3147916108398965E-2</v>
      </c>
    </row>
    <row r="37" spans="1:3" x14ac:dyDescent="0.25">
      <c r="B37" s="2">
        <v>4356.45</v>
      </c>
      <c r="C37" s="2">
        <v>25</v>
      </c>
    </row>
    <row r="38" spans="1:3" x14ac:dyDescent="0.25">
      <c r="B38" s="2">
        <f>+B37/B28</f>
        <v>32.089348850913375</v>
      </c>
      <c r="C38" s="2">
        <f>+C37/C28</f>
        <v>8.7504375218760924</v>
      </c>
    </row>
    <row r="40" spans="1:3" x14ac:dyDescent="0.25">
      <c r="B40" s="2">
        <f>+B28*C38</f>
        <v>1187.9593979698982</v>
      </c>
    </row>
    <row r="41" spans="1:3" x14ac:dyDescent="0.25">
      <c r="A41" s="1">
        <v>1980</v>
      </c>
      <c r="B41" s="7">
        <f>+B40/B37-1</f>
        <v>-0.72731021864823464</v>
      </c>
    </row>
    <row r="43" spans="1:3" x14ac:dyDescent="0.25">
      <c r="B43" s="2">
        <v>4356.45</v>
      </c>
      <c r="C43" s="2">
        <v>25</v>
      </c>
    </row>
    <row r="44" spans="1:3" x14ac:dyDescent="0.25">
      <c r="B44" s="2">
        <f>+B43/B26</f>
        <v>47.275637547476933</v>
      </c>
      <c r="C44" s="2">
        <f>+C43/C26</f>
        <v>23.299161230195715</v>
      </c>
    </row>
    <row r="46" spans="1:3" x14ac:dyDescent="0.25">
      <c r="B46" s="2">
        <f>+B26*C44</f>
        <v>2147.017707362535</v>
      </c>
    </row>
    <row r="47" spans="1:3" x14ac:dyDescent="0.25">
      <c r="A47" s="1">
        <v>1970</v>
      </c>
      <c r="B47" s="7">
        <f>+B46/B43-1</f>
        <v>-0.50716346856671479</v>
      </c>
    </row>
    <row r="49" spans="1:3" x14ac:dyDescent="0.25">
      <c r="B49" s="2">
        <v>4356.45</v>
      </c>
      <c r="C49" s="2">
        <v>25</v>
      </c>
    </row>
    <row r="50" spans="1:3" x14ac:dyDescent="0.25">
      <c r="B50" s="2">
        <f>+B49/B24</f>
        <v>74.969024264326279</v>
      </c>
      <c r="C50" s="2">
        <f>+C49/C24</f>
        <v>46.125461254612546</v>
      </c>
    </row>
    <row r="52" spans="1:3" x14ac:dyDescent="0.25">
      <c r="B52" s="2">
        <f>+B24*C50</f>
        <v>2680.3505535055351</v>
      </c>
    </row>
    <row r="53" spans="1:3" x14ac:dyDescent="0.25">
      <c r="A53" s="1">
        <v>1960</v>
      </c>
      <c r="B53" s="7">
        <f>+B52/B49-1</f>
        <v>-0.38473974141662703</v>
      </c>
    </row>
    <row r="55" spans="1:3" x14ac:dyDescent="0.25">
      <c r="B55" s="2">
        <v>4356.45</v>
      </c>
      <c r="C55" s="2">
        <v>25</v>
      </c>
    </row>
    <row r="56" spans="1:3" x14ac:dyDescent="0.25">
      <c r="B56" s="2">
        <f>+B55/B22</f>
        <v>213.23788546255506</v>
      </c>
      <c r="C56" s="2">
        <f>+C55/C22</f>
        <v>83.333333333333343</v>
      </c>
    </row>
    <row r="58" spans="1:3" x14ac:dyDescent="0.25">
      <c r="B58" s="2">
        <f>+B22*C56</f>
        <v>1702.5000000000002</v>
      </c>
    </row>
    <row r="59" spans="1:3" x14ac:dyDescent="0.25">
      <c r="A59" s="1">
        <v>1950</v>
      </c>
      <c r="B59" s="7">
        <f>+B58/B55-1</f>
        <v>-0.60920015149950069</v>
      </c>
    </row>
  </sheetData>
  <mergeCells count="2">
    <mergeCell ref="A1:J1"/>
    <mergeCell ref="A16:J16"/>
  </mergeCells>
  <pageMargins left="0.7" right="0.7" top="0.75" bottom="0.75" header="0.3" footer="0.3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workbookViewId="0">
      <selection activeCell="G3" sqref="G3"/>
    </sheetView>
  </sheetViews>
  <sheetFormatPr baseColWidth="10" defaultRowHeight="15" x14ac:dyDescent="0.25"/>
  <cols>
    <col min="1" max="1" width="11.42578125" style="1"/>
    <col min="2" max="2" width="11.42578125" style="2"/>
    <col min="3" max="4" width="20.7109375" style="2" bestFit="1" customWidth="1"/>
    <col min="5" max="5" width="25.42578125" style="8" bestFit="1" customWidth="1"/>
    <col min="6" max="6" width="19.7109375" style="1" bestFit="1" customWidth="1"/>
    <col min="7" max="7" width="14.7109375" style="2" bestFit="1" customWidth="1"/>
    <col min="8" max="11" width="16.7109375" style="1" bestFit="1" customWidth="1"/>
    <col min="12" max="12" width="10.42578125" style="1" bestFit="1" customWidth="1"/>
    <col min="13" max="16" width="12.28515625" style="1" bestFit="1" customWidth="1"/>
    <col min="17" max="16384" width="11.42578125" style="1"/>
  </cols>
  <sheetData>
    <row r="1" spans="1:16" s="4" customFormat="1" x14ac:dyDescent="0.25">
      <c r="A1" s="15" t="s">
        <v>1</v>
      </c>
      <c r="B1" s="16" t="s">
        <v>0</v>
      </c>
      <c r="C1" s="16" t="str">
        <f>+'Fuente PIB'!B2</f>
        <v>PIB nominal (billones)</v>
      </c>
      <c r="D1" s="16" t="str">
        <f>+'Fuente PIB'!C2</f>
        <v>PIB real (billones)</v>
      </c>
      <c r="E1" s="17" t="str">
        <f>+'Fuente PIB'!D2</f>
        <v>Tasa de crecimiento del PIB</v>
      </c>
      <c r="F1" s="16" t="s">
        <v>74</v>
      </c>
      <c r="G1" s="18" t="s">
        <v>75</v>
      </c>
      <c r="H1" s="18" t="s">
        <v>78</v>
      </c>
      <c r="I1" s="18" t="s">
        <v>79</v>
      </c>
      <c r="J1" s="18" t="s">
        <v>80</v>
      </c>
      <c r="K1" s="18" t="s">
        <v>81</v>
      </c>
      <c r="L1" s="15" t="s">
        <v>76</v>
      </c>
      <c r="M1" s="15" t="s">
        <v>77</v>
      </c>
      <c r="N1" s="15" t="s">
        <v>82</v>
      </c>
      <c r="O1" s="15" t="s">
        <v>83</v>
      </c>
      <c r="P1" s="15" t="s">
        <v>84</v>
      </c>
    </row>
    <row r="2" spans="1:16" x14ac:dyDescent="0.25">
      <c r="A2" s="1">
        <v>1928</v>
      </c>
      <c r="B2" s="2">
        <v>143.81115515288789</v>
      </c>
    </row>
    <row r="3" spans="1:16" x14ac:dyDescent="0.25">
      <c r="A3" s="1">
        <f>+A2+1</f>
        <v>1929</v>
      </c>
      <c r="B3" s="2">
        <v>131.87778227633069</v>
      </c>
      <c r="C3" s="2">
        <f>+'Fuente PIB'!B3</f>
        <v>0.105</v>
      </c>
      <c r="D3" s="2">
        <f>+'Fuente PIB'!C3</f>
        <v>1.109</v>
      </c>
      <c r="E3" s="8" t="str">
        <f>+'Fuente PIB'!D3</f>
        <v>NA</v>
      </c>
      <c r="F3" s="2">
        <f t="shared" ref="F3:F66" si="0">+(B3/C3)/10</f>
        <v>125.59788788221972</v>
      </c>
      <c r="G3" s="8">
        <f>+B3/B2-1</f>
        <v>-8.2979466119096568E-2</v>
      </c>
      <c r="L3" s="8"/>
    </row>
    <row r="4" spans="1:16" x14ac:dyDescent="0.25">
      <c r="A4" s="1">
        <f t="shared" ref="A4:A67" si="1">+A3+1</f>
        <v>1930</v>
      </c>
      <c r="B4" s="2">
        <v>98.745287812797272</v>
      </c>
      <c r="C4" s="2">
        <f>+'Fuente PIB'!B4</f>
        <v>9.1999999999999998E-2</v>
      </c>
      <c r="D4" s="2">
        <f>+'Fuente PIB'!C4</f>
        <v>1.0149999999999999</v>
      </c>
      <c r="E4" s="8">
        <f>+D4/D3-1</f>
        <v>-8.4761045987376105E-2</v>
      </c>
      <c r="F4" s="2">
        <f t="shared" si="0"/>
        <v>107.33183457912746</v>
      </c>
      <c r="G4" s="8">
        <f t="shared" ref="G4:G67" si="2">+B4/B3-1</f>
        <v>-0.2512363636363637</v>
      </c>
      <c r="L4" s="8">
        <f t="shared" ref="L4:L67" si="3">+C4/C3-1</f>
        <v>-0.12380952380952381</v>
      </c>
    </row>
    <row r="5" spans="1:16" x14ac:dyDescent="0.25">
      <c r="A5" s="1">
        <f t="shared" si="1"/>
        <v>1931</v>
      </c>
      <c r="B5" s="2">
        <v>55.457773989527276</v>
      </c>
      <c r="C5" s="2">
        <f>+'Fuente PIB'!B5</f>
        <v>7.6999999999999999E-2</v>
      </c>
      <c r="D5" s="2">
        <f>+'Fuente PIB'!C5</f>
        <v>0.95</v>
      </c>
      <c r="E5" s="8">
        <f t="shared" ref="E5:E68" si="4">+D5/D4-1</f>
        <v>-6.4039408866994996E-2</v>
      </c>
      <c r="F5" s="2">
        <f t="shared" si="0"/>
        <v>72.023083103282175</v>
      </c>
      <c r="G5" s="8">
        <f t="shared" si="2"/>
        <v>-0.43837548891786193</v>
      </c>
      <c r="L5" s="8">
        <f t="shared" si="3"/>
        <v>-0.16304347826086951</v>
      </c>
    </row>
    <row r="6" spans="1:16" x14ac:dyDescent="0.25">
      <c r="A6" s="1">
        <f t="shared" si="1"/>
        <v>1932</v>
      </c>
      <c r="B6" s="2">
        <v>50.664911000008722</v>
      </c>
      <c r="C6" s="2">
        <f>+'Fuente PIB'!B6</f>
        <v>0.06</v>
      </c>
      <c r="D6" s="2">
        <f>+'Fuente PIB'!C6</f>
        <v>0.82799999999999996</v>
      </c>
      <c r="E6" s="8">
        <f t="shared" si="4"/>
        <v>-0.12842105263157899</v>
      </c>
      <c r="F6" s="2">
        <f t="shared" si="0"/>
        <v>84.441518333347872</v>
      </c>
      <c r="G6" s="8">
        <f t="shared" si="2"/>
        <v>-8.6423645320197084E-2</v>
      </c>
      <c r="L6" s="8">
        <f t="shared" si="3"/>
        <v>-0.22077922077922085</v>
      </c>
    </row>
    <row r="7" spans="1:16" x14ac:dyDescent="0.25">
      <c r="A7" s="1">
        <f t="shared" si="1"/>
        <v>1933</v>
      </c>
      <c r="B7" s="2">
        <v>75.988361031728402</v>
      </c>
      <c r="C7" s="2">
        <f>+'Fuente PIB'!B7</f>
        <v>5.7000000000000002E-2</v>
      </c>
      <c r="D7" s="2">
        <f>+'Fuente PIB'!C7</f>
        <v>0.81699999999999995</v>
      </c>
      <c r="E7" s="8">
        <f t="shared" si="4"/>
        <v>-1.3285024154589431E-2</v>
      </c>
      <c r="F7" s="2">
        <f t="shared" si="0"/>
        <v>133.31291409075158</v>
      </c>
      <c r="G7" s="8">
        <f t="shared" si="2"/>
        <v>0.49982225433526017</v>
      </c>
      <c r="L7" s="8">
        <f t="shared" si="3"/>
        <v>-4.9999999999999933E-2</v>
      </c>
    </row>
    <row r="8" spans="1:16" x14ac:dyDescent="0.25">
      <c r="A8" s="1">
        <f t="shared" si="1"/>
        <v>1934</v>
      </c>
      <c r="B8" s="2">
        <v>75.085189438723404</v>
      </c>
      <c r="C8" s="2">
        <f>+'Fuente PIB'!B8</f>
        <v>6.7000000000000004E-2</v>
      </c>
      <c r="D8" s="2">
        <f>+'Fuente PIB'!C8</f>
        <v>0.90600000000000003</v>
      </c>
      <c r="E8" s="8">
        <f t="shared" si="4"/>
        <v>0.10893512851897191</v>
      </c>
      <c r="F8" s="2">
        <f t="shared" si="0"/>
        <v>112.06744692346777</v>
      </c>
      <c r="G8" s="8">
        <f t="shared" si="2"/>
        <v>-1.1885656970912817E-2</v>
      </c>
      <c r="L8" s="8">
        <f t="shared" si="3"/>
        <v>0.17543859649122817</v>
      </c>
    </row>
    <row r="9" spans="1:16" x14ac:dyDescent="0.25">
      <c r="A9" s="1">
        <f t="shared" si="1"/>
        <v>1935</v>
      </c>
      <c r="B9" s="2">
        <v>110.18032313054879</v>
      </c>
      <c r="C9" s="2">
        <f>+'Fuente PIB'!B9</f>
        <v>7.3999999999999996E-2</v>
      </c>
      <c r="D9" s="2">
        <f>+'Fuente PIB'!C9</f>
        <v>0.98599999999999999</v>
      </c>
      <c r="E9" s="8">
        <f t="shared" si="4"/>
        <v>8.8300220750551883E-2</v>
      </c>
      <c r="F9" s="2">
        <f t="shared" si="0"/>
        <v>148.89232855479565</v>
      </c>
      <c r="G9" s="8">
        <f t="shared" si="2"/>
        <v>0.46740421052631587</v>
      </c>
      <c r="L9" s="8">
        <f t="shared" si="3"/>
        <v>0.10447761194029836</v>
      </c>
    </row>
    <row r="10" spans="1:16" x14ac:dyDescent="0.25">
      <c r="A10" s="1">
        <f t="shared" si="1"/>
        <v>1936</v>
      </c>
      <c r="B10" s="2">
        <v>145.37567579101449</v>
      </c>
      <c r="C10" s="2">
        <f>+'Fuente PIB'!B10</f>
        <v>8.5000000000000006E-2</v>
      </c>
      <c r="D10" s="2">
        <f>+'Fuente PIB'!C10</f>
        <v>1.113</v>
      </c>
      <c r="E10" s="8">
        <f t="shared" si="4"/>
        <v>0.12880324543610544</v>
      </c>
      <c r="F10" s="2">
        <f t="shared" si="0"/>
        <v>171.0302068129582</v>
      </c>
      <c r="G10" s="8">
        <f t="shared" si="2"/>
        <v>0.31943410275502604</v>
      </c>
      <c r="L10" s="8">
        <f t="shared" si="3"/>
        <v>0.14864864864864868</v>
      </c>
    </row>
    <row r="11" spans="1:16" x14ac:dyDescent="0.25">
      <c r="A11" s="1">
        <f t="shared" si="1"/>
        <v>1937</v>
      </c>
      <c r="B11" s="2">
        <v>94.004667561917856</v>
      </c>
      <c r="C11" s="2">
        <f>+'Fuente PIB'!B11</f>
        <v>9.2999999999999999E-2</v>
      </c>
      <c r="D11" s="2">
        <f>+'Fuente PIB'!C11</f>
        <v>1.17</v>
      </c>
      <c r="E11" s="8">
        <f t="shared" si="4"/>
        <v>5.1212938005390729E-2</v>
      </c>
      <c r="F11" s="2">
        <f t="shared" si="0"/>
        <v>101.08028770098694</v>
      </c>
      <c r="G11" s="8">
        <f t="shared" si="2"/>
        <v>-0.35336728754365532</v>
      </c>
      <c r="L11" s="8">
        <f t="shared" si="3"/>
        <v>9.4117647058823417E-2</v>
      </c>
    </row>
    <row r="12" spans="1:16" x14ac:dyDescent="0.25">
      <c r="A12" s="1">
        <f t="shared" si="1"/>
        <v>1938</v>
      </c>
      <c r="B12" s="2">
        <v>121.53172913465568</v>
      </c>
      <c r="C12" s="2">
        <f>+'Fuente PIB'!B12</f>
        <v>8.6999999999999994E-2</v>
      </c>
      <c r="D12" s="2">
        <f>+'Fuente PIB'!C12</f>
        <v>1.1319999999999999</v>
      </c>
      <c r="E12" s="8">
        <f t="shared" si="4"/>
        <v>-3.2478632478632474E-2</v>
      </c>
      <c r="F12" s="2">
        <f t="shared" si="0"/>
        <v>139.69164268351227</v>
      </c>
      <c r="G12" s="8">
        <f t="shared" si="2"/>
        <v>0.29282654028436017</v>
      </c>
      <c r="H12" s="8">
        <f>+B12/B2-1</f>
        <v>-0.1549214036598664</v>
      </c>
      <c r="I12" s="8"/>
      <c r="L12" s="8">
        <f t="shared" si="3"/>
        <v>-6.4516129032258118E-2</v>
      </c>
    </row>
    <row r="13" spans="1:16" x14ac:dyDescent="0.25">
      <c r="A13" s="1">
        <f t="shared" si="1"/>
        <v>1939</v>
      </c>
      <c r="B13" s="2">
        <v>120.19783979098749</v>
      </c>
      <c r="C13" s="2">
        <f>+'Fuente PIB'!B13</f>
        <v>9.2999999999999999E-2</v>
      </c>
      <c r="D13" s="2">
        <f>+'Fuente PIB'!C13</f>
        <v>1.222</v>
      </c>
      <c r="E13" s="8">
        <f t="shared" si="4"/>
        <v>7.9505300353357011E-2</v>
      </c>
      <c r="F13" s="2">
        <f t="shared" si="0"/>
        <v>129.24498902256718</v>
      </c>
      <c r="G13" s="8">
        <f t="shared" si="2"/>
        <v>-1.0975646879756495E-2</v>
      </c>
      <c r="H13" s="8">
        <f t="shared" ref="H13:H76" si="5">+B13/B3-1</f>
        <v>-8.8566415689866451E-2</v>
      </c>
      <c r="L13" s="8">
        <f t="shared" si="3"/>
        <v>6.8965517241379448E-2</v>
      </c>
      <c r="M13" s="8">
        <f>+C13/C3-1</f>
        <v>-0.11428571428571421</v>
      </c>
    </row>
    <row r="14" spans="1:16" x14ac:dyDescent="0.25">
      <c r="A14" s="1">
        <f t="shared" si="1"/>
        <v>1940</v>
      </c>
      <c r="B14" s="2">
        <v>107.36927676790187</v>
      </c>
      <c r="C14" s="2">
        <f>+'Fuente PIB'!B14</f>
        <v>0.10299999999999999</v>
      </c>
      <c r="D14" s="2">
        <f>+'Fuente PIB'!C14</f>
        <v>1.33</v>
      </c>
      <c r="E14" s="8">
        <f t="shared" si="4"/>
        <v>8.8379705400982056E-2</v>
      </c>
      <c r="F14" s="2">
        <f t="shared" si="0"/>
        <v>104.24201627951638</v>
      </c>
      <c r="G14" s="8">
        <f t="shared" si="2"/>
        <v>-0.1067287319422151</v>
      </c>
      <c r="H14" s="8">
        <f t="shared" si="5"/>
        <v>8.7335701238261398E-2</v>
      </c>
      <c r="L14" s="8">
        <f t="shared" si="3"/>
        <v>0.10752688172043001</v>
      </c>
      <c r="M14" s="8">
        <f t="shared" ref="M14:M77" si="6">+C14/C4-1</f>
        <v>0.11956521739130421</v>
      </c>
    </row>
    <row r="15" spans="1:16" x14ac:dyDescent="0.25">
      <c r="A15" s="1">
        <f t="shared" si="1"/>
        <v>1941</v>
      </c>
      <c r="B15" s="2">
        <v>93.656657282615996</v>
      </c>
      <c r="C15" s="2">
        <f>+'Fuente PIB'!B15</f>
        <v>0.129</v>
      </c>
      <c r="D15" s="2">
        <f>+'Fuente PIB'!C15</f>
        <v>1.5660000000000001</v>
      </c>
      <c r="E15" s="8">
        <f t="shared" si="4"/>
        <v>0.1774436090225564</v>
      </c>
      <c r="F15" s="2">
        <f t="shared" si="0"/>
        <v>72.602059909004637</v>
      </c>
      <c r="G15" s="8">
        <f t="shared" si="2"/>
        <v>-0.12771455576559554</v>
      </c>
      <c r="H15" s="8">
        <f t="shared" si="5"/>
        <v>0.68879222055148204</v>
      </c>
      <c r="L15" s="8">
        <f t="shared" si="3"/>
        <v>0.25242718446601953</v>
      </c>
      <c r="M15" s="8">
        <f t="shared" si="6"/>
        <v>0.67532467532467533</v>
      </c>
    </row>
    <row r="16" spans="1:16" x14ac:dyDescent="0.25">
      <c r="A16" s="1">
        <f t="shared" si="1"/>
        <v>1942</v>
      </c>
      <c r="B16" s="2">
        <v>111.61416273305268</v>
      </c>
      <c r="C16" s="2">
        <f>+'Fuente PIB'!B16</f>
        <v>0.16600000000000001</v>
      </c>
      <c r="D16" s="2">
        <f>+'Fuente PIB'!C16</f>
        <v>1.8620000000000001</v>
      </c>
      <c r="E16" s="8">
        <f t="shared" si="4"/>
        <v>0.18901660280970622</v>
      </c>
      <c r="F16" s="2">
        <f t="shared" si="0"/>
        <v>67.237447429549803</v>
      </c>
      <c r="G16" s="8">
        <f t="shared" si="2"/>
        <v>0.19173762945914841</v>
      </c>
      <c r="H16" s="8">
        <f t="shared" si="5"/>
        <v>1.2029874429865961</v>
      </c>
      <c r="L16" s="8">
        <f t="shared" si="3"/>
        <v>0.28682170542635665</v>
      </c>
      <c r="M16" s="8">
        <f t="shared" si="6"/>
        <v>1.7666666666666671</v>
      </c>
    </row>
    <row r="17" spans="1:16" x14ac:dyDescent="0.25">
      <c r="A17" s="1">
        <f t="shared" si="1"/>
        <v>1943</v>
      </c>
      <c r="B17" s="2">
        <v>139.58613420800171</v>
      </c>
      <c r="C17" s="2">
        <f>+'Fuente PIB'!B17</f>
        <v>0.20300000000000001</v>
      </c>
      <c r="D17" s="2">
        <f>+'Fuente PIB'!C17</f>
        <v>2.1779999999999999</v>
      </c>
      <c r="E17" s="8">
        <f t="shared" si="4"/>
        <v>0.16970998925886138</v>
      </c>
      <c r="F17" s="2">
        <f t="shared" si="0"/>
        <v>68.761642466995909</v>
      </c>
      <c r="G17" s="8">
        <f t="shared" si="2"/>
        <v>0.25061310133060366</v>
      </c>
      <c r="H17" s="8">
        <f t="shared" si="5"/>
        <v>0.83694097770734266</v>
      </c>
      <c r="L17" s="8">
        <f t="shared" si="3"/>
        <v>0.22289156626506035</v>
      </c>
      <c r="M17" s="8">
        <f t="shared" si="6"/>
        <v>2.5614035087719298</v>
      </c>
    </row>
    <row r="18" spans="1:16" x14ac:dyDescent="0.25">
      <c r="A18" s="1">
        <f t="shared" si="1"/>
        <v>1944</v>
      </c>
      <c r="B18" s="2">
        <v>166.15032047534245</v>
      </c>
      <c r="C18" s="2">
        <f>+'Fuente PIB'!B18</f>
        <v>0.224</v>
      </c>
      <c r="D18" s="2">
        <f>+'Fuente PIB'!C18</f>
        <v>2.3519999999999999</v>
      </c>
      <c r="E18" s="8">
        <f t="shared" si="4"/>
        <v>7.9889807162534465E-2</v>
      </c>
      <c r="F18" s="2">
        <f t="shared" si="0"/>
        <v>74.174250212206445</v>
      </c>
      <c r="G18" s="8">
        <f t="shared" si="2"/>
        <v>0.19030676949443004</v>
      </c>
      <c r="H18" s="8">
        <f t="shared" si="5"/>
        <v>1.2128241497071373</v>
      </c>
      <c r="L18" s="8">
        <f t="shared" si="3"/>
        <v>0.10344827586206895</v>
      </c>
      <c r="M18" s="8">
        <f t="shared" si="6"/>
        <v>2.3432835820895521</v>
      </c>
    </row>
    <row r="19" spans="1:16" x14ac:dyDescent="0.25">
      <c r="A19" s="1">
        <f t="shared" si="1"/>
        <v>1945</v>
      </c>
      <c r="B19" s="2">
        <v>225.66716689959119</v>
      </c>
      <c r="C19" s="2">
        <f>+'Fuente PIB'!B19</f>
        <v>0.22800000000000001</v>
      </c>
      <c r="D19" s="2">
        <f>+'Fuente PIB'!C19</f>
        <v>2.3290000000000002</v>
      </c>
      <c r="E19" s="8">
        <f t="shared" si="4"/>
        <v>-9.7789115646257363E-3</v>
      </c>
      <c r="F19" s="2">
        <f t="shared" si="0"/>
        <v>98.976827587539987</v>
      </c>
      <c r="G19" s="8">
        <f t="shared" si="2"/>
        <v>0.35821084337349407</v>
      </c>
      <c r="H19" s="8">
        <f t="shared" si="5"/>
        <v>1.0481621444530176</v>
      </c>
      <c r="L19" s="8">
        <f t="shared" si="3"/>
        <v>1.7857142857142794E-2</v>
      </c>
      <c r="M19" s="8">
        <f t="shared" si="6"/>
        <v>2.0810810810810811</v>
      </c>
    </row>
    <row r="20" spans="1:16" x14ac:dyDescent="0.25">
      <c r="A20" s="1">
        <f t="shared" si="1"/>
        <v>1946</v>
      </c>
      <c r="B20" s="2">
        <v>206.64534862054904</v>
      </c>
      <c r="C20" s="2">
        <f>+'Fuente PIB'!B20</f>
        <v>0.22800000000000001</v>
      </c>
      <c r="D20" s="2">
        <f>+'Fuente PIB'!C20</f>
        <v>2.0579999999999998</v>
      </c>
      <c r="E20" s="8">
        <f t="shared" si="4"/>
        <v>-0.11635895234006022</v>
      </c>
      <c r="F20" s="2">
        <f t="shared" si="0"/>
        <v>90.633924833574127</v>
      </c>
      <c r="G20" s="8">
        <f t="shared" si="2"/>
        <v>-8.4291474654377918E-2</v>
      </c>
      <c r="H20" s="8">
        <f t="shared" si="5"/>
        <v>0.42145752716990348</v>
      </c>
      <c r="L20" s="8">
        <f t="shared" si="3"/>
        <v>0</v>
      </c>
      <c r="M20" s="8">
        <f t="shared" si="6"/>
        <v>1.6823529411764704</v>
      </c>
    </row>
    <row r="21" spans="1:16" x14ac:dyDescent="0.25">
      <c r="A21" s="1">
        <f t="shared" si="1"/>
        <v>1947</v>
      </c>
      <c r="B21" s="2">
        <v>217.3909067488176</v>
      </c>
      <c r="C21" s="2">
        <f>+'Fuente PIB'!B21</f>
        <v>0.25</v>
      </c>
      <c r="D21" s="2">
        <f>+'Fuente PIB'!C21</f>
        <v>2.0350000000000001</v>
      </c>
      <c r="E21" s="8">
        <f t="shared" si="4"/>
        <v>-1.1175898931000794E-2</v>
      </c>
      <c r="F21" s="2">
        <f t="shared" si="0"/>
        <v>86.956362699527034</v>
      </c>
      <c r="G21" s="8">
        <f t="shared" si="2"/>
        <v>5.2000000000000046E-2</v>
      </c>
      <c r="H21" s="8">
        <f t="shared" si="5"/>
        <v>1.3125543910426489</v>
      </c>
      <c r="L21" s="8">
        <f t="shared" si="3"/>
        <v>9.6491228070175294E-2</v>
      </c>
      <c r="M21" s="8">
        <f t="shared" si="6"/>
        <v>1.6881720430107525</v>
      </c>
    </row>
    <row r="22" spans="1:16" x14ac:dyDescent="0.25">
      <c r="A22" s="1">
        <f t="shared" si="1"/>
        <v>1948</v>
      </c>
      <c r="B22" s="2">
        <v>229.79213442269784</v>
      </c>
      <c r="C22" s="2">
        <f>+'Fuente PIB'!B22</f>
        <v>0.27500000000000002</v>
      </c>
      <c r="D22" s="2">
        <f>+'Fuente PIB'!C22</f>
        <v>2.1190000000000002</v>
      </c>
      <c r="E22" s="8">
        <f t="shared" si="4"/>
        <v>4.1277641277641219E-2</v>
      </c>
      <c r="F22" s="2">
        <f t="shared" si="0"/>
        <v>83.560776153708304</v>
      </c>
      <c r="G22" s="8">
        <f t="shared" si="2"/>
        <v>5.7045751633986841E-2</v>
      </c>
      <c r="H22" s="8">
        <f t="shared" si="5"/>
        <v>0.89079951432346482</v>
      </c>
      <c r="I22" s="8">
        <f>+B22/B2-1</f>
        <v>0.59787419952508003</v>
      </c>
      <c r="L22" s="8">
        <f t="shared" si="3"/>
        <v>0.10000000000000009</v>
      </c>
      <c r="M22" s="8">
        <f t="shared" si="6"/>
        <v>2.1609195402298855</v>
      </c>
      <c r="N22" s="8"/>
    </row>
    <row r="23" spans="1:16" x14ac:dyDescent="0.25">
      <c r="A23" s="1">
        <f t="shared" si="1"/>
        <v>1949</v>
      </c>
      <c r="B23" s="2">
        <v>271.85150279480598</v>
      </c>
      <c r="C23" s="2">
        <f>+'Fuente PIB'!B23</f>
        <v>0.27300000000000002</v>
      </c>
      <c r="D23" s="2">
        <f>+'Fuente PIB'!C23</f>
        <v>2.1070000000000002</v>
      </c>
      <c r="E23" s="8">
        <f t="shared" si="4"/>
        <v>-5.6630486078338427E-3</v>
      </c>
      <c r="F23" s="2">
        <f t="shared" si="0"/>
        <v>99.579305053042475</v>
      </c>
      <c r="G23" s="8">
        <f t="shared" si="2"/>
        <v>0.18303223684210534</v>
      </c>
      <c r="H23" s="8">
        <f t="shared" si="5"/>
        <v>1.2617004038302988</v>
      </c>
      <c r="I23" s="8">
        <f t="shared" ref="I23:I86" si="7">+B23/B3-1</f>
        <v>1.0613897056987258</v>
      </c>
      <c r="L23" s="8">
        <f t="shared" si="3"/>
        <v>-7.2727272727273196E-3</v>
      </c>
      <c r="M23" s="8">
        <f t="shared" si="6"/>
        <v>1.935483870967742</v>
      </c>
      <c r="N23" s="8">
        <f>+C23/C3-1</f>
        <v>1.6</v>
      </c>
    </row>
    <row r="24" spans="1:16" x14ac:dyDescent="0.25">
      <c r="A24" s="1">
        <f t="shared" si="1"/>
        <v>1950</v>
      </c>
      <c r="B24" s="2">
        <v>355.59682354110947</v>
      </c>
      <c r="C24" s="2">
        <f>+'Fuente PIB'!B24</f>
        <v>0.3</v>
      </c>
      <c r="D24" s="2">
        <f>+'Fuente PIB'!C24</f>
        <v>2.29</v>
      </c>
      <c r="E24" s="8">
        <f t="shared" si="4"/>
        <v>8.6853345989558628E-2</v>
      </c>
      <c r="F24" s="2">
        <f t="shared" si="0"/>
        <v>118.53227451370317</v>
      </c>
      <c r="G24" s="8">
        <f t="shared" si="2"/>
        <v>0.30805539011316263</v>
      </c>
      <c r="H24" s="8">
        <f t="shared" si="5"/>
        <v>2.3119048041070109</v>
      </c>
      <c r="I24" s="8">
        <f t="shared" si="7"/>
        <v>2.6011523326080632</v>
      </c>
      <c r="L24" s="8">
        <f t="shared" si="3"/>
        <v>9.8901098901098772E-2</v>
      </c>
      <c r="M24" s="8">
        <f t="shared" si="6"/>
        <v>1.912621359223301</v>
      </c>
      <c r="N24" s="8">
        <f t="shared" ref="N24:N87" si="8">+C24/C4-1</f>
        <v>2.2608695652173911</v>
      </c>
    </row>
    <row r="25" spans="1:16" x14ac:dyDescent="0.25">
      <c r="A25" s="1">
        <f t="shared" si="1"/>
        <v>1951</v>
      </c>
      <c r="B25" s="2">
        <v>439.7966859908575</v>
      </c>
      <c r="C25" s="2">
        <f>+'Fuente PIB'!B25</f>
        <v>0.34699999999999998</v>
      </c>
      <c r="D25" s="2">
        <f>+'Fuente PIB'!C25</f>
        <v>2.4740000000000002</v>
      </c>
      <c r="E25" s="8">
        <f t="shared" si="4"/>
        <v>8.0349344978166037E-2</v>
      </c>
      <c r="F25" s="2">
        <f t="shared" si="0"/>
        <v>126.74256080428169</v>
      </c>
      <c r="G25" s="8">
        <f t="shared" si="2"/>
        <v>0.23678463044542331</v>
      </c>
      <c r="H25" s="8">
        <f t="shared" si="5"/>
        <v>3.6958400902963895</v>
      </c>
      <c r="I25" s="8">
        <f t="shared" si="7"/>
        <v>6.9302982134463118</v>
      </c>
      <c r="L25" s="8">
        <f t="shared" si="3"/>
        <v>0.15666666666666673</v>
      </c>
      <c r="M25" s="8">
        <f t="shared" si="6"/>
        <v>1.6899224806201549</v>
      </c>
      <c r="N25" s="8">
        <f t="shared" si="8"/>
        <v>3.5064935064935066</v>
      </c>
    </row>
    <row r="26" spans="1:16" x14ac:dyDescent="0.25">
      <c r="A26" s="1">
        <f t="shared" si="1"/>
        <v>1952</v>
      </c>
      <c r="B26" s="2">
        <v>519.62413250918712</v>
      </c>
      <c r="C26" s="2">
        <f>+'Fuente PIB'!B26</f>
        <v>0.36699999999999999</v>
      </c>
      <c r="D26" s="2">
        <f>+'Fuente PIB'!C26</f>
        <v>2.5750000000000002</v>
      </c>
      <c r="E26" s="8">
        <f t="shared" si="4"/>
        <v>4.0824575586095424E-2</v>
      </c>
      <c r="F26" s="2">
        <f t="shared" si="0"/>
        <v>141.58695708697195</v>
      </c>
      <c r="G26" s="8">
        <f t="shared" si="2"/>
        <v>0.18150988641144306</v>
      </c>
      <c r="H26" s="8">
        <f t="shared" si="5"/>
        <v>3.6555394027545667</v>
      </c>
      <c r="I26" s="8">
        <f t="shared" si="7"/>
        <v>9.2560948445976283</v>
      </c>
      <c r="L26" s="8">
        <f t="shared" si="3"/>
        <v>5.7636887608069287E-2</v>
      </c>
      <c r="M26" s="8">
        <f t="shared" si="6"/>
        <v>1.2108433734939759</v>
      </c>
      <c r="N26" s="8">
        <f t="shared" si="8"/>
        <v>5.1166666666666671</v>
      </c>
    </row>
    <row r="27" spans="1:16" x14ac:dyDescent="0.25">
      <c r="A27" s="1">
        <f t="shared" si="1"/>
        <v>1953</v>
      </c>
      <c r="B27" s="2">
        <v>513.34600909864514</v>
      </c>
      <c r="C27" s="2">
        <f>+'Fuente PIB'!B27</f>
        <v>0.38900000000000001</v>
      </c>
      <c r="D27" s="2">
        <f>+'Fuente PIB'!C27</f>
        <v>2.6960000000000002</v>
      </c>
      <c r="E27" s="8">
        <f t="shared" si="4"/>
        <v>4.699029126213583E-2</v>
      </c>
      <c r="F27" s="2">
        <f t="shared" si="0"/>
        <v>131.96555503821213</v>
      </c>
      <c r="G27" s="8">
        <f t="shared" si="2"/>
        <v>-1.208204742190444E-2</v>
      </c>
      <c r="H27" s="8">
        <f t="shared" si="5"/>
        <v>2.6776289565673626</v>
      </c>
      <c r="I27" s="8">
        <f t="shared" si="7"/>
        <v>5.755587331121685</v>
      </c>
      <c r="L27" s="8">
        <f t="shared" si="3"/>
        <v>5.9945504087193457E-2</v>
      </c>
      <c r="M27" s="8">
        <f t="shared" si="6"/>
        <v>0.91625615763546797</v>
      </c>
      <c r="N27" s="8">
        <f t="shared" si="8"/>
        <v>5.8245614035087723</v>
      </c>
    </row>
    <row r="28" spans="1:16" x14ac:dyDescent="0.25">
      <c r="A28" s="1">
        <f t="shared" si="1"/>
        <v>1954</v>
      </c>
      <c r="B28" s="2">
        <v>783.17772094125166</v>
      </c>
      <c r="C28" s="2">
        <f>+'Fuente PIB'!B28</f>
        <v>0.39100000000000001</v>
      </c>
      <c r="D28" s="2">
        <f>+'Fuente PIB'!C28</f>
        <v>2.68</v>
      </c>
      <c r="E28" s="8">
        <f t="shared" si="4"/>
        <v>-5.9347181008901906E-3</v>
      </c>
      <c r="F28" s="2">
        <f t="shared" si="0"/>
        <v>200.30120740185464</v>
      </c>
      <c r="G28" s="8">
        <f t="shared" si="2"/>
        <v>0.52563321241434902</v>
      </c>
      <c r="H28" s="8">
        <f t="shared" si="5"/>
        <v>3.7136696378354515</v>
      </c>
      <c r="I28" s="8">
        <f t="shared" si="7"/>
        <v>9.4305220083435835</v>
      </c>
      <c r="L28" s="8">
        <f t="shared" si="3"/>
        <v>5.1413881748072487E-3</v>
      </c>
      <c r="M28" s="8">
        <f t="shared" si="6"/>
        <v>0.74553571428571441</v>
      </c>
      <c r="N28" s="8">
        <f t="shared" si="8"/>
        <v>4.8358208955223878</v>
      </c>
    </row>
    <row r="29" spans="1:16" x14ac:dyDescent="0.25">
      <c r="A29" s="1">
        <f t="shared" si="1"/>
        <v>1955</v>
      </c>
      <c r="B29" s="2">
        <v>1038.4727616197922</v>
      </c>
      <c r="C29" s="2">
        <f>+'Fuente PIB'!B29</f>
        <v>0.42599999999999999</v>
      </c>
      <c r="D29" s="2">
        <f>+'Fuente PIB'!C29</f>
        <v>2.871</v>
      </c>
      <c r="E29" s="8">
        <f t="shared" si="4"/>
        <v>7.12686567164178E-2</v>
      </c>
      <c r="F29" s="2">
        <f t="shared" si="0"/>
        <v>243.77294873704045</v>
      </c>
      <c r="G29" s="8">
        <f t="shared" si="2"/>
        <v>0.32597331851028355</v>
      </c>
      <c r="H29" s="8">
        <f t="shared" si="5"/>
        <v>3.6017893337662734</v>
      </c>
      <c r="I29" s="8">
        <f t="shared" si="7"/>
        <v>8.425210710167752</v>
      </c>
      <c r="L29" s="8">
        <f t="shared" si="3"/>
        <v>8.9514066496163558E-2</v>
      </c>
      <c r="M29" s="8">
        <f t="shared" si="6"/>
        <v>0.86842105263157876</v>
      </c>
      <c r="N29" s="8">
        <f t="shared" si="8"/>
        <v>4.756756756756757</v>
      </c>
    </row>
    <row r="30" spans="1:16" x14ac:dyDescent="0.25">
      <c r="A30" s="1">
        <f t="shared" si="1"/>
        <v>1956</v>
      </c>
      <c r="B30" s="2">
        <v>1115.7300660220119</v>
      </c>
      <c r="C30" s="2">
        <f>+'Fuente PIB'!B30</f>
        <v>0.44900000000000001</v>
      </c>
      <c r="D30" s="2">
        <f>+'Fuente PIB'!C30</f>
        <v>2.9319999999999999</v>
      </c>
      <c r="E30" s="8">
        <f t="shared" si="4"/>
        <v>2.1246952281434917E-2</v>
      </c>
      <c r="F30" s="2">
        <f t="shared" si="0"/>
        <v>248.49221960401155</v>
      </c>
      <c r="G30" s="8">
        <f t="shared" si="2"/>
        <v>7.4395118733509236E-2</v>
      </c>
      <c r="H30" s="8">
        <f t="shared" si="5"/>
        <v>4.3992508104828563</v>
      </c>
      <c r="I30" s="8">
        <f t="shared" si="7"/>
        <v>6.6748057056390584</v>
      </c>
      <c r="L30" s="8">
        <f t="shared" si="3"/>
        <v>5.39906103286385E-2</v>
      </c>
      <c r="M30" s="8">
        <f t="shared" si="6"/>
        <v>0.9692982456140351</v>
      </c>
      <c r="N30" s="8">
        <f t="shared" si="8"/>
        <v>4.2823529411764705</v>
      </c>
    </row>
    <row r="31" spans="1:16" x14ac:dyDescent="0.25">
      <c r="A31" s="1">
        <f t="shared" si="1"/>
        <v>1957</v>
      </c>
      <c r="B31" s="2">
        <v>999.05415428605454</v>
      </c>
      <c r="C31" s="2">
        <f>+'Fuente PIB'!B31</f>
        <v>0.47399999999999998</v>
      </c>
      <c r="D31" s="2">
        <f>+'Fuente PIB'!C31</f>
        <v>2.9940000000000002</v>
      </c>
      <c r="E31" s="8">
        <f t="shared" si="4"/>
        <v>2.1145975443383369E-2</v>
      </c>
      <c r="F31" s="2">
        <f t="shared" si="0"/>
        <v>210.77091862574989</v>
      </c>
      <c r="G31" s="8">
        <f t="shared" si="2"/>
        <v>-0.10457360188557963</v>
      </c>
      <c r="H31" s="8">
        <f t="shared" si="5"/>
        <v>3.5956575149686589</v>
      </c>
      <c r="I31" s="8">
        <f t="shared" si="7"/>
        <v>9.62770796596892</v>
      </c>
      <c r="L31" s="8">
        <f t="shared" si="3"/>
        <v>5.5679287305122394E-2</v>
      </c>
      <c r="M31" s="8">
        <f t="shared" si="6"/>
        <v>0.89599999999999991</v>
      </c>
      <c r="N31" s="8">
        <f t="shared" si="8"/>
        <v>4.096774193548387</v>
      </c>
    </row>
    <row r="32" spans="1:16" x14ac:dyDescent="0.25">
      <c r="A32" s="1">
        <f t="shared" si="1"/>
        <v>1958</v>
      </c>
      <c r="B32" s="2">
        <v>1435.8401808531264</v>
      </c>
      <c r="C32" s="2">
        <f>+'Fuente PIB'!B32</f>
        <v>0.48099999999999998</v>
      </c>
      <c r="D32" s="2">
        <f>+'Fuente PIB'!C32</f>
        <v>2.972</v>
      </c>
      <c r="E32" s="8">
        <f t="shared" si="4"/>
        <v>-7.3480293921176498E-3</v>
      </c>
      <c r="F32" s="2">
        <f t="shared" si="0"/>
        <v>298.51147211083713</v>
      </c>
      <c r="G32" s="8">
        <f t="shared" si="2"/>
        <v>0.43719954988747189</v>
      </c>
      <c r="H32" s="8">
        <f t="shared" si="5"/>
        <v>5.2484304976772105</v>
      </c>
      <c r="I32" s="8">
        <f t="shared" si="7"/>
        <v>10.814529350291997</v>
      </c>
      <c r="J32" s="8">
        <f>+B32/B2-1</f>
        <v>8.9842058797640707</v>
      </c>
      <c r="L32" s="8">
        <f t="shared" si="3"/>
        <v>1.4767932489451407E-2</v>
      </c>
      <c r="M32" s="8">
        <f t="shared" si="6"/>
        <v>0.74909090909090881</v>
      </c>
      <c r="N32" s="8">
        <f t="shared" si="8"/>
        <v>4.5287356321839081</v>
      </c>
      <c r="O32" s="8"/>
      <c r="P32" s="8"/>
    </row>
    <row r="33" spans="1:16" x14ac:dyDescent="0.25">
      <c r="A33" s="1">
        <f t="shared" si="1"/>
        <v>1959</v>
      </c>
      <c r="B33" s="2">
        <v>1608.9516371948275</v>
      </c>
      <c r="C33" s="2">
        <f>+'Fuente PIB'!B33</f>
        <v>0.52200000000000002</v>
      </c>
      <c r="D33" s="2">
        <f>+'Fuente PIB'!C33</f>
        <v>3.1779999999999999</v>
      </c>
      <c r="E33" s="8">
        <f t="shared" si="4"/>
        <v>6.9313593539703788E-2</v>
      </c>
      <c r="F33" s="2">
        <f t="shared" si="0"/>
        <v>308.22828298751483</v>
      </c>
      <c r="G33" s="8">
        <f t="shared" si="2"/>
        <v>0.12056457163557321</v>
      </c>
      <c r="H33" s="8">
        <f t="shared" si="5"/>
        <v>4.9184945481403766</v>
      </c>
      <c r="I33" s="8">
        <f t="shared" si="7"/>
        <v>12.385861509596513</v>
      </c>
      <c r="J33" s="8">
        <f t="shared" ref="J33:J94" si="9">+B33/B3-1</f>
        <v>11.200323734770604</v>
      </c>
      <c r="L33" s="8">
        <f t="shared" si="3"/>
        <v>8.523908523908541E-2</v>
      </c>
      <c r="M33" s="8">
        <f t="shared" si="6"/>
        <v>0.91208791208791196</v>
      </c>
      <c r="N33" s="8">
        <f t="shared" si="8"/>
        <v>4.612903225806452</v>
      </c>
      <c r="O33" s="8">
        <f>+C33/C3-1</f>
        <v>3.9714285714285715</v>
      </c>
      <c r="P33" s="8"/>
    </row>
    <row r="34" spans="1:16" x14ac:dyDescent="0.25">
      <c r="A34" s="1">
        <f t="shared" si="1"/>
        <v>1960</v>
      </c>
      <c r="B34" s="2">
        <v>1614.366327651135</v>
      </c>
      <c r="C34" s="2">
        <f>+'Fuente PIB'!B34</f>
        <v>0.54200000000000004</v>
      </c>
      <c r="D34" s="2">
        <f>+'Fuente PIB'!C34</f>
        <v>3.26</v>
      </c>
      <c r="E34" s="8">
        <f t="shared" si="4"/>
        <v>2.5802391441157813E-2</v>
      </c>
      <c r="F34" s="2">
        <f t="shared" si="0"/>
        <v>297.85356598729425</v>
      </c>
      <c r="G34" s="8">
        <f t="shared" si="2"/>
        <v>3.3653531474369114E-3</v>
      </c>
      <c r="H34" s="8">
        <f t="shared" si="5"/>
        <v>3.5398783700454031</v>
      </c>
      <c r="I34" s="8">
        <f t="shared" si="7"/>
        <v>14.035644983814878</v>
      </c>
      <c r="J34" s="8">
        <f t="shared" si="9"/>
        <v>15.348793582045896</v>
      </c>
      <c r="L34" s="8">
        <f t="shared" si="3"/>
        <v>3.8314176245210829E-2</v>
      </c>
      <c r="M34" s="8">
        <f t="shared" si="6"/>
        <v>0.80666666666666687</v>
      </c>
      <c r="N34" s="8">
        <f t="shared" si="8"/>
        <v>4.2621359223300974</v>
      </c>
      <c r="O34" s="8">
        <f t="shared" ref="O34:O94" si="10">+C34/C4-1</f>
        <v>4.8913043478260878</v>
      </c>
      <c r="P34" s="8"/>
    </row>
    <row r="35" spans="1:16" x14ac:dyDescent="0.25">
      <c r="A35" s="1">
        <f t="shared" si="1"/>
        <v>1961</v>
      </c>
      <c r="B35" s="2">
        <v>2044.3965961044005</v>
      </c>
      <c r="C35" s="2">
        <f>+'Fuente PIB'!B35</f>
        <v>0.56200000000000006</v>
      </c>
      <c r="D35" s="2">
        <f>+'Fuente PIB'!C35</f>
        <v>3.3439999999999999</v>
      </c>
      <c r="E35" s="8">
        <f t="shared" si="4"/>
        <v>2.5766871165644245E-2</v>
      </c>
      <c r="F35" s="2">
        <f t="shared" si="0"/>
        <v>363.77163631750898</v>
      </c>
      <c r="G35" s="8">
        <f t="shared" si="2"/>
        <v>0.26637712958182758</v>
      </c>
      <c r="H35" s="8">
        <f t="shared" si="5"/>
        <v>3.6485038683235995</v>
      </c>
      <c r="I35" s="8">
        <f t="shared" si="7"/>
        <v>20.828630824771807</v>
      </c>
      <c r="J35" s="8">
        <f t="shared" si="9"/>
        <v>35.864021922164909</v>
      </c>
      <c r="L35" s="8">
        <f t="shared" si="3"/>
        <v>3.6900369003689981E-2</v>
      </c>
      <c r="M35" s="8">
        <f t="shared" si="6"/>
        <v>0.61959654178674373</v>
      </c>
      <c r="N35" s="8">
        <f t="shared" si="8"/>
        <v>3.3565891472868223</v>
      </c>
      <c r="O35" s="8">
        <f t="shared" si="10"/>
        <v>6.2987012987012996</v>
      </c>
      <c r="P35" s="8"/>
    </row>
    <row r="36" spans="1:16" x14ac:dyDescent="0.25">
      <c r="A36" s="1">
        <f t="shared" si="1"/>
        <v>1962</v>
      </c>
      <c r="B36" s="2">
        <v>1864.2553972252979</v>
      </c>
      <c r="C36" s="2">
        <f>+'Fuente PIB'!B36</f>
        <v>0.60399999999999998</v>
      </c>
      <c r="D36" s="2">
        <f>+'Fuente PIB'!C36</f>
        <v>3.548</v>
      </c>
      <c r="E36" s="8">
        <f t="shared" si="4"/>
        <v>6.1004784688995173E-2</v>
      </c>
      <c r="F36" s="2">
        <f t="shared" si="0"/>
        <v>308.651555832003</v>
      </c>
      <c r="G36" s="8">
        <f t="shared" si="2"/>
        <v>-8.8114605171208837E-2</v>
      </c>
      <c r="H36" s="8">
        <f t="shared" si="5"/>
        <v>2.5876998018223052</v>
      </c>
      <c r="I36" s="8">
        <f t="shared" si="7"/>
        <v>15.702677792638493</v>
      </c>
      <c r="J36" s="8">
        <f t="shared" si="9"/>
        <v>35.795789441433676</v>
      </c>
      <c r="L36" s="8">
        <f t="shared" si="3"/>
        <v>7.4733096085409123E-2</v>
      </c>
      <c r="M36" s="8">
        <f t="shared" si="6"/>
        <v>0.64577656675749306</v>
      </c>
      <c r="N36" s="8">
        <f t="shared" si="8"/>
        <v>2.6385542168674694</v>
      </c>
      <c r="O36" s="8">
        <f t="shared" si="10"/>
        <v>9.0666666666666664</v>
      </c>
      <c r="P36" s="8"/>
    </row>
    <row r="37" spans="1:16" x14ac:dyDescent="0.25">
      <c r="A37" s="1">
        <f t="shared" si="1"/>
        <v>1963</v>
      </c>
      <c r="B37" s="2">
        <v>2285.7994686007432</v>
      </c>
      <c r="C37" s="2">
        <f>+'Fuente PIB'!B37</f>
        <v>0.63800000000000001</v>
      </c>
      <c r="D37" s="2">
        <f>+'Fuente PIB'!C37</f>
        <v>3.7029999999999998</v>
      </c>
      <c r="E37" s="8">
        <f t="shared" si="4"/>
        <v>4.3686583990980798E-2</v>
      </c>
      <c r="F37" s="2">
        <f t="shared" si="0"/>
        <v>358.27577877754595</v>
      </c>
      <c r="G37" s="8">
        <f t="shared" si="2"/>
        <v>0.22611927099841522</v>
      </c>
      <c r="H37" s="8">
        <f t="shared" si="5"/>
        <v>3.4527461557834016</v>
      </c>
      <c r="I37" s="8">
        <f t="shared" si="7"/>
        <v>15.375548198753044</v>
      </c>
      <c r="J37" s="8">
        <f t="shared" si="9"/>
        <v>29.080915518711134</v>
      </c>
      <c r="L37" s="8">
        <f t="shared" si="3"/>
        <v>5.6291390728476776E-2</v>
      </c>
      <c r="M37" s="8">
        <f t="shared" si="6"/>
        <v>0.64010282776349614</v>
      </c>
      <c r="N37" s="8">
        <f t="shared" si="8"/>
        <v>2.1428571428571428</v>
      </c>
      <c r="O37" s="8">
        <f t="shared" si="10"/>
        <v>10.192982456140351</v>
      </c>
      <c r="P37" s="8"/>
    </row>
    <row r="38" spans="1:16" x14ac:dyDescent="0.25">
      <c r="A38" s="1">
        <f t="shared" si="1"/>
        <v>1964</v>
      </c>
      <c r="B38" s="2">
        <v>2661.0238718383412</v>
      </c>
      <c r="C38" s="2">
        <f>+'Fuente PIB'!B38</f>
        <v>0.68500000000000005</v>
      </c>
      <c r="D38" s="2">
        <f>+'Fuente PIB'!C38</f>
        <v>3.9159999999999999</v>
      </c>
      <c r="E38" s="8">
        <f t="shared" si="4"/>
        <v>5.7520928976505514E-2</v>
      </c>
      <c r="F38" s="2">
        <f t="shared" si="0"/>
        <v>388.47063822457528</v>
      </c>
      <c r="G38" s="8">
        <f t="shared" si="2"/>
        <v>0.16415455878432428</v>
      </c>
      <c r="H38" s="8">
        <f t="shared" si="5"/>
        <v>2.3977267236869624</v>
      </c>
      <c r="I38" s="8">
        <f t="shared" si="7"/>
        <v>15.01576129510536</v>
      </c>
      <c r="J38" s="8">
        <f t="shared" si="9"/>
        <v>34.440063369754</v>
      </c>
      <c r="L38" s="8">
        <f t="shared" si="3"/>
        <v>7.3667711598746077E-2</v>
      </c>
      <c r="M38" s="8">
        <f t="shared" si="6"/>
        <v>0.751918158567775</v>
      </c>
      <c r="N38" s="8">
        <f t="shared" si="8"/>
        <v>2.0580357142857144</v>
      </c>
      <c r="O38" s="8">
        <f t="shared" si="10"/>
        <v>9.2238805970149258</v>
      </c>
      <c r="P38" s="8"/>
    </row>
    <row r="39" spans="1:16" x14ac:dyDescent="0.25">
      <c r="A39" s="1">
        <f t="shared" si="1"/>
        <v>1965</v>
      </c>
      <c r="B39" s="2">
        <v>2990.9706741017444</v>
      </c>
      <c r="C39" s="2">
        <f>+'Fuente PIB'!B39</f>
        <v>0.74199999999999999</v>
      </c>
      <c r="D39" s="2">
        <f>+'Fuente PIB'!C39</f>
        <v>4.1710000000000003</v>
      </c>
      <c r="E39" s="8">
        <f t="shared" si="4"/>
        <v>6.5117466802860235E-2</v>
      </c>
      <c r="F39" s="2">
        <f t="shared" si="0"/>
        <v>403.09577818082806</v>
      </c>
      <c r="G39" s="8">
        <f t="shared" si="2"/>
        <v>0.12399242477876116</v>
      </c>
      <c r="H39" s="8">
        <f t="shared" si="5"/>
        <v>1.8801628551494014</v>
      </c>
      <c r="I39" s="8">
        <f t="shared" si="7"/>
        <v>12.253902706336332</v>
      </c>
      <c r="J39" s="8">
        <f t="shared" si="9"/>
        <v>26.14614178938147</v>
      </c>
      <c r="L39" s="8">
        <f t="shared" si="3"/>
        <v>8.3211678832116664E-2</v>
      </c>
      <c r="M39" s="8">
        <f t="shared" si="6"/>
        <v>0.74178403755868549</v>
      </c>
      <c r="N39" s="8">
        <f t="shared" si="8"/>
        <v>2.2543859649122804</v>
      </c>
      <c r="O39" s="8">
        <f t="shared" si="10"/>
        <v>9.0270270270270281</v>
      </c>
      <c r="P39" s="8"/>
    </row>
    <row r="40" spans="1:16" x14ac:dyDescent="0.25">
      <c r="A40" s="1">
        <f t="shared" si="1"/>
        <v>1966</v>
      </c>
      <c r="B40" s="2">
        <v>2692.7423569857124</v>
      </c>
      <c r="C40" s="2">
        <f>+'Fuente PIB'!B40</f>
        <v>0.81299999999999994</v>
      </c>
      <c r="D40" s="2">
        <f>+'Fuente PIB'!C40</f>
        <v>4.4459999999999997</v>
      </c>
      <c r="E40" s="8">
        <f t="shared" si="4"/>
        <v>6.5931431311436084E-2</v>
      </c>
      <c r="F40" s="2">
        <f t="shared" si="0"/>
        <v>331.21062201546277</v>
      </c>
      <c r="G40" s="8">
        <f t="shared" si="2"/>
        <v>-9.9709542356377856E-2</v>
      </c>
      <c r="H40" s="8">
        <f t="shared" si="5"/>
        <v>1.4134353272259923</v>
      </c>
      <c r="I40" s="8">
        <f t="shared" si="7"/>
        <v>12.030742646572898</v>
      </c>
      <c r="J40" s="8">
        <f t="shared" si="9"/>
        <v>17.522647219584915</v>
      </c>
      <c r="L40" s="8">
        <f t="shared" si="3"/>
        <v>9.5687331536387976E-2</v>
      </c>
      <c r="M40" s="8">
        <f t="shared" si="6"/>
        <v>0.81069042316258333</v>
      </c>
      <c r="N40" s="8">
        <f t="shared" si="8"/>
        <v>2.5657894736842102</v>
      </c>
      <c r="O40" s="8">
        <f t="shared" si="10"/>
        <v>8.5647058823529392</v>
      </c>
      <c r="P40" s="8"/>
    </row>
    <row r="41" spans="1:16" x14ac:dyDescent="0.25">
      <c r="A41" s="1">
        <f t="shared" si="1"/>
        <v>1967</v>
      </c>
      <c r="B41" s="2">
        <v>3333.6949185039784</v>
      </c>
      <c r="C41" s="2">
        <f>+'Fuente PIB'!B41</f>
        <v>0.86</v>
      </c>
      <c r="D41" s="2">
        <f>+'Fuente PIB'!C41</f>
        <v>4.5679999999999996</v>
      </c>
      <c r="E41" s="8">
        <f t="shared" si="4"/>
        <v>2.7440395861448419E-2</v>
      </c>
      <c r="F41" s="2">
        <f t="shared" si="0"/>
        <v>387.63894401209052</v>
      </c>
      <c r="G41" s="8">
        <f t="shared" si="2"/>
        <v>0.23802966513133317</v>
      </c>
      <c r="H41" s="8">
        <f t="shared" si="5"/>
        <v>2.3368510647816767</v>
      </c>
      <c r="I41" s="8">
        <f t="shared" si="7"/>
        <v>14.335024672195082</v>
      </c>
      <c r="J41" s="8">
        <f t="shared" si="9"/>
        <v>34.463078642432095</v>
      </c>
      <c r="L41" s="8">
        <f t="shared" si="3"/>
        <v>5.7810578105781163E-2</v>
      </c>
      <c r="M41" s="8">
        <f t="shared" si="6"/>
        <v>0.81434599156118148</v>
      </c>
      <c r="N41" s="8">
        <f t="shared" si="8"/>
        <v>2.44</v>
      </c>
      <c r="O41" s="8">
        <f t="shared" si="10"/>
        <v>8.2473118279569899</v>
      </c>
      <c r="P41" s="8"/>
    </row>
    <row r="42" spans="1:16" x14ac:dyDescent="0.25">
      <c r="A42" s="1">
        <f t="shared" si="1"/>
        <v>1968</v>
      </c>
      <c r="B42" s="2">
        <v>3694.2294451636035</v>
      </c>
      <c r="C42" s="2">
        <f>+'Fuente PIB'!B42</f>
        <v>0.94099999999999995</v>
      </c>
      <c r="D42" s="2">
        <f>+'Fuente PIB'!C42</f>
        <v>4.7919999999999998</v>
      </c>
      <c r="E42" s="8">
        <f t="shared" si="4"/>
        <v>4.9036777583187474E-2</v>
      </c>
      <c r="F42" s="2">
        <f t="shared" si="0"/>
        <v>392.58548832769435</v>
      </c>
      <c r="G42" s="8">
        <f t="shared" si="2"/>
        <v>0.10814862651601542</v>
      </c>
      <c r="H42" s="8">
        <f t="shared" si="5"/>
        <v>1.5728695257494607</v>
      </c>
      <c r="I42" s="8">
        <f t="shared" si="7"/>
        <v>15.076396411237234</v>
      </c>
      <c r="J42" s="8">
        <f t="shared" si="9"/>
        <v>29.397242526438855</v>
      </c>
      <c r="K42" s="7">
        <f>+B42/B2-1</f>
        <v>24.688059046853564</v>
      </c>
      <c r="L42" s="8">
        <f t="shared" si="3"/>
        <v>9.4186046511627763E-2</v>
      </c>
      <c r="M42" s="8">
        <f t="shared" si="6"/>
        <v>0.95634095634095639</v>
      </c>
      <c r="N42" s="8">
        <f t="shared" si="8"/>
        <v>2.4218181818181814</v>
      </c>
      <c r="O42" s="8">
        <f t="shared" si="10"/>
        <v>9.8160919540229887</v>
      </c>
      <c r="P42" s="8"/>
    </row>
    <row r="43" spans="1:16" x14ac:dyDescent="0.25">
      <c r="A43" s="1">
        <f t="shared" si="1"/>
        <v>1969</v>
      </c>
      <c r="B43" s="2">
        <v>3389.7742881722256</v>
      </c>
      <c r="C43" s="2">
        <f>+'Fuente PIB'!B43</f>
        <v>1.018</v>
      </c>
      <c r="D43" s="2">
        <f>+'Fuente PIB'!C43</f>
        <v>4.9420000000000002</v>
      </c>
      <c r="E43" s="8">
        <f t="shared" si="4"/>
        <v>3.130217028380633E-2</v>
      </c>
      <c r="F43" s="2">
        <f t="shared" si="0"/>
        <v>332.98372182438368</v>
      </c>
      <c r="G43" s="8">
        <f t="shared" si="2"/>
        <v>-8.2413710764490666E-2</v>
      </c>
      <c r="H43" s="8">
        <f t="shared" si="5"/>
        <v>1.1068217401998632</v>
      </c>
      <c r="I43" s="8">
        <f t="shared" si="7"/>
        <v>11.469212983276512</v>
      </c>
      <c r="J43" s="8">
        <f t="shared" si="9"/>
        <v>27.201624039722493</v>
      </c>
      <c r="K43" s="7">
        <f t="shared" ref="K43:K94" si="11">+B43/B3-1</f>
        <v>24.703907281891102</v>
      </c>
      <c r="L43" s="8">
        <f t="shared" si="3"/>
        <v>8.1827842720510136E-2</v>
      </c>
      <c r="M43" s="8">
        <f t="shared" si="6"/>
        <v>0.95019157088122608</v>
      </c>
      <c r="N43" s="8">
        <f t="shared" si="8"/>
        <v>2.7289377289377286</v>
      </c>
      <c r="O43" s="8">
        <f t="shared" si="10"/>
        <v>9.9462365591397859</v>
      </c>
      <c r="P43" s="8">
        <f t="shared" ref="P43:P94" si="12">+C43/C3-1</f>
        <v>8.6952380952380963</v>
      </c>
    </row>
    <row r="44" spans="1:16" x14ac:dyDescent="0.25">
      <c r="A44" s="1">
        <f t="shared" si="1"/>
        <v>1970</v>
      </c>
      <c r="B44" s="2">
        <v>3510.4890625432981</v>
      </c>
      <c r="C44" s="2">
        <f>+'Fuente PIB'!B44</f>
        <v>1.073</v>
      </c>
      <c r="D44" s="2">
        <f>+'Fuente PIB'!C44</f>
        <v>4.9509999999999996</v>
      </c>
      <c r="E44" s="8">
        <f t="shared" si="4"/>
        <v>1.821125050586625E-3</v>
      </c>
      <c r="F44" s="2">
        <f t="shared" si="0"/>
        <v>327.1658026601396</v>
      </c>
      <c r="G44" s="8">
        <f t="shared" si="2"/>
        <v>3.5611449054964162E-2</v>
      </c>
      <c r="H44" s="8">
        <f t="shared" si="5"/>
        <v>1.1745306516959984</v>
      </c>
      <c r="I44" s="8">
        <f t="shared" si="7"/>
        <v>8.8721046706353981</v>
      </c>
      <c r="J44" s="8">
        <f t="shared" si="9"/>
        <v>31.695470885324632</v>
      </c>
      <c r="K44" s="7">
        <f t="shared" si="11"/>
        <v>34.550952762409622</v>
      </c>
      <c r="L44" s="8">
        <f t="shared" si="3"/>
        <v>5.4027504911591251E-2</v>
      </c>
      <c r="M44" s="8">
        <f t="shared" si="6"/>
        <v>0.9797047970479702</v>
      </c>
      <c r="N44" s="8">
        <f t="shared" si="8"/>
        <v>2.5766666666666667</v>
      </c>
      <c r="O44" s="8">
        <f t="shared" si="10"/>
        <v>9.4174757281553401</v>
      </c>
      <c r="P44" s="8">
        <f t="shared" si="12"/>
        <v>10.663043478260869</v>
      </c>
    </row>
    <row r="45" spans="1:16" x14ac:dyDescent="0.25">
      <c r="A45" s="1">
        <f t="shared" si="1"/>
        <v>1971</v>
      </c>
      <c r="B45" s="2">
        <v>4009.720988337403</v>
      </c>
      <c r="C45" s="2">
        <f>+'Fuente PIB'!B45</f>
        <v>1.165</v>
      </c>
      <c r="D45" s="2">
        <f>+'Fuente PIB'!C45</f>
        <v>5.1139999999999999</v>
      </c>
      <c r="E45" s="8">
        <f t="shared" si="4"/>
        <v>3.2922641890527293E-2</v>
      </c>
      <c r="F45" s="2">
        <f t="shared" si="0"/>
        <v>344.18205908475562</v>
      </c>
      <c r="G45" s="8">
        <f t="shared" si="2"/>
        <v>0.14221150298426477</v>
      </c>
      <c r="H45" s="8">
        <f t="shared" si="5"/>
        <v>0.96132247332926002</v>
      </c>
      <c r="I45" s="8">
        <f t="shared" si="7"/>
        <v>8.1172151043010743</v>
      </c>
      <c r="J45" s="8">
        <f t="shared" si="9"/>
        <v>41.812984198632769</v>
      </c>
      <c r="K45" s="7">
        <f t="shared" si="11"/>
        <v>71.30223465324454</v>
      </c>
      <c r="L45" s="8">
        <f t="shared" si="3"/>
        <v>8.5740913327120305E-2</v>
      </c>
      <c r="M45" s="8">
        <f t="shared" si="6"/>
        <v>1.0729537366548043</v>
      </c>
      <c r="N45" s="8">
        <f t="shared" si="8"/>
        <v>2.3573487031700293</v>
      </c>
      <c r="O45" s="8">
        <f t="shared" si="10"/>
        <v>8.0310077519379846</v>
      </c>
      <c r="P45" s="8">
        <f t="shared" si="12"/>
        <v>14.129870129870131</v>
      </c>
    </row>
    <row r="46" spans="1:16" x14ac:dyDescent="0.25">
      <c r="A46" s="1">
        <f t="shared" si="1"/>
        <v>1972</v>
      </c>
      <c r="B46" s="2">
        <v>4761.7587115820115</v>
      </c>
      <c r="C46" s="2">
        <f>+'Fuente PIB'!B46</f>
        <v>1.2789999999999999</v>
      </c>
      <c r="D46" s="2">
        <f>+'Fuente PIB'!C46</f>
        <v>5.383</v>
      </c>
      <c r="E46" s="8">
        <f t="shared" si="4"/>
        <v>5.260070394994143E-2</v>
      </c>
      <c r="F46" s="2">
        <f t="shared" si="0"/>
        <v>372.30326126520811</v>
      </c>
      <c r="G46" s="8">
        <f t="shared" si="2"/>
        <v>0.18755362915074913</v>
      </c>
      <c r="H46" s="8">
        <f t="shared" si="5"/>
        <v>1.5542416123183931</v>
      </c>
      <c r="I46" s="8">
        <f t="shared" si="7"/>
        <v>8.1638521263209842</v>
      </c>
      <c r="J46" s="8">
        <f t="shared" si="9"/>
        <v>41.662674655103565</v>
      </c>
      <c r="K46" s="7">
        <f t="shared" si="11"/>
        <v>92.985336549415663</v>
      </c>
      <c r="L46" s="8">
        <f t="shared" si="3"/>
        <v>9.7854077253218819E-2</v>
      </c>
      <c r="M46" s="8">
        <f t="shared" si="6"/>
        <v>1.117549668874172</v>
      </c>
      <c r="N46" s="8">
        <f t="shared" si="8"/>
        <v>2.4850136239782015</v>
      </c>
      <c r="O46" s="8">
        <f t="shared" si="10"/>
        <v>6.7048192771084327</v>
      </c>
      <c r="P46" s="8">
        <f t="shared" si="12"/>
        <v>20.316666666666666</v>
      </c>
    </row>
    <row r="47" spans="1:16" x14ac:dyDescent="0.25">
      <c r="A47" s="1">
        <f t="shared" si="1"/>
        <v>1973</v>
      </c>
      <c r="B47" s="2">
        <v>4080.4440162683081</v>
      </c>
      <c r="C47" s="2">
        <f>+'Fuente PIB'!B47</f>
        <v>1.425</v>
      </c>
      <c r="D47" s="2">
        <f>+'Fuente PIB'!C47</f>
        <v>5.6870000000000003</v>
      </c>
      <c r="E47" s="8">
        <f t="shared" si="4"/>
        <v>5.6474085082667713E-2</v>
      </c>
      <c r="F47" s="2">
        <f t="shared" si="0"/>
        <v>286.34694851005668</v>
      </c>
      <c r="G47" s="8">
        <f t="shared" si="2"/>
        <v>-0.14308047437526472</v>
      </c>
      <c r="H47" s="8">
        <f t="shared" si="5"/>
        <v>0.78512772984681822</v>
      </c>
      <c r="I47" s="8">
        <f t="shared" si="7"/>
        <v>6.9487206366577698</v>
      </c>
      <c r="J47" s="8">
        <f t="shared" si="9"/>
        <v>28.232445181037175</v>
      </c>
      <c r="K47" s="7">
        <f t="shared" si="11"/>
        <v>52.698276431630731</v>
      </c>
      <c r="L47" s="8">
        <f t="shared" si="3"/>
        <v>0.11415168100078188</v>
      </c>
      <c r="M47" s="8">
        <f t="shared" si="6"/>
        <v>1.2335423197492164</v>
      </c>
      <c r="N47" s="8">
        <f t="shared" si="8"/>
        <v>2.6632390745501286</v>
      </c>
      <c r="O47" s="8">
        <f t="shared" si="10"/>
        <v>6.0197044334975365</v>
      </c>
      <c r="P47" s="8">
        <f t="shared" si="12"/>
        <v>24</v>
      </c>
    </row>
    <row r="48" spans="1:16" x14ac:dyDescent="0.25">
      <c r="A48" s="1">
        <f t="shared" si="1"/>
        <v>1974</v>
      </c>
      <c r="B48" s="2">
        <v>3023.5361494891954</v>
      </c>
      <c r="C48" s="2">
        <f>+'Fuente PIB'!B48</f>
        <v>1.5449999999999999</v>
      </c>
      <c r="D48" s="2">
        <f>+'Fuente PIB'!C48</f>
        <v>5.657</v>
      </c>
      <c r="E48" s="8">
        <f t="shared" si="4"/>
        <v>-5.2751890276068192E-3</v>
      </c>
      <c r="F48" s="2">
        <f t="shared" si="0"/>
        <v>195.69813265302236</v>
      </c>
      <c r="G48" s="8">
        <f t="shared" si="2"/>
        <v>-0.25901785750896966</v>
      </c>
      <c r="H48" s="8">
        <f t="shared" si="5"/>
        <v>0.13623037413806305</v>
      </c>
      <c r="I48" s="8">
        <f t="shared" si="7"/>
        <v>2.8606003064737324</v>
      </c>
      <c r="J48" s="8">
        <f t="shared" si="9"/>
        <v>17.197594448443471</v>
      </c>
      <c r="K48" s="7">
        <f t="shared" si="11"/>
        <v>39.268076462092246</v>
      </c>
      <c r="L48" s="8">
        <f t="shared" si="3"/>
        <v>8.4210526315789291E-2</v>
      </c>
      <c r="M48" s="8">
        <f t="shared" si="6"/>
        <v>1.2554744525547443</v>
      </c>
      <c r="N48" s="8">
        <f t="shared" si="8"/>
        <v>2.9514066496163678</v>
      </c>
      <c r="O48" s="8">
        <f t="shared" si="10"/>
        <v>5.8973214285714279</v>
      </c>
      <c r="P48" s="8">
        <f t="shared" si="12"/>
        <v>22.059701492537311</v>
      </c>
    </row>
    <row r="49" spans="1:16" x14ac:dyDescent="0.25">
      <c r="A49" s="1">
        <f t="shared" si="1"/>
        <v>1975</v>
      </c>
      <c r="B49" s="2">
        <v>4142.0974934477708</v>
      </c>
      <c r="C49" s="2">
        <f>+'Fuente PIB'!B49</f>
        <v>1.6850000000000001</v>
      </c>
      <c r="D49" s="2">
        <f>+'Fuente PIB'!C49</f>
        <v>5.6449999999999996</v>
      </c>
      <c r="E49" s="8">
        <f t="shared" si="4"/>
        <v>-2.1212656885275516E-3</v>
      </c>
      <c r="F49" s="2">
        <f t="shared" si="0"/>
        <v>245.82180970016444</v>
      </c>
      <c r="G49" s="8">
        <f t="shared" si="2"/>
        <v>0.36995137106184361</v>
      </c>
      <c r="H49" s="8">
        <f t="shared" si="5"/>
        <v>0.38486730388680113</v>
      </c>
      <c r="I49" s="8">
        <f t="shared" si="7"/>
        <v>2.9886433679656625</v>
      </c>
      <c r="J49" s="8">
        <f t="shared" si="9"/>
        <v>17.354896506901973</v>
      </c>
      <c r="K49" s="7">
        <f t="shared" si="11"/>
        <v>36.593804190789541</v>
      </c>
      <c r="L49" s="8">
        <f t="shared" si="3"/>
        <v>9.061488673139162E-2</v>
      </c>
      <c r="M49" s="8">
        <f t="shared" si="6"/>
        <v>1.2708894878706198</v>
      </c>
      <c r="N49" s="8">
        <f t="shared" si="8"/>
        <v>2.955399061032864</v>
      </c>
      <c r="O49" s="8">
        <f t="shared" si="10"/>
        <v>6.390350877192982</v>
      </c>
      <c r="P49" s="8">
        <f t="shared" si="12"/>
        <v>21.770270270270274</v>
      </c>
    </row>
    <row r="50" spans="1:16" x14ac:dyDescent="0.25">
      <c r="A50" s="1">
        <f t="shared" si="1"/>
        <v>1976</v>
      </c>
      <c r="B50" s="2">
        <v>5129.2007057775936</v>
      </c>
      <c r="C50" s="2">
        <f>+'Fuente PIB'!B50</f>
        <v>1.873</v>
      </c>
      <c r="D50" s="2">
        <f>+'Fuente PIB'!C50</f>
        <v>5.9489999999999998</v>
      </c>
      <c r="E50" s="8">
        <f t="shared" si="4"/>
        <v>5.3852967227635107E-2</v>
      </c>
      <c r="F50" s="2">
        <f t="shared" si="0"/>
        <v>273.8494770836943</v>
      </c>
      <c r="G50" s="8">
        <f t="shared" si="2"/>
        <v>0.23830999002106656</v>
      </c>
      <c r="H50" s="8">
        <f t="shared" si="5"/>
        <v>0.90482416279858335</v>
      </c>
      <c r="I50" s="8">
        <f t="shared" si="7"/>
        <v>3.5971699266517758</v>
      </c>
      <c r="J50" s="8">
        <f t="shared" si="9"/>
        <v>23.821273452402018</v>
      </c>
      <c r="K50" s="7">
        <f t="shared" si="11"/>
        <v>34.282385982859338</v>
      </c>
      <c r="L50" s="8">
        <f t="shared" si="3"/>
        <v>0.11157270029673594</v>
      </c>
      <c r="M50" s="8">
        <f t="shared" si="6"/>
        <v>1.3038130381303814</v>
      </c>
      <c r="N50" s="8">
        <f t="shared" si="8"/>
        <v>3.1714922048997769</v>
      </c>
      <c r="O50" s="8">
        <f t="shared" si="10"/>
        <v>7.2149122807017534</v>
      </c>
      <c r="P50" s="8">
        <f t="shared" si="12"/>
        <v>21.035294117647059</v>
      </c>
    </row>
    <row r="51" spans="1:16" x14ac:dyDescent="0.25">
      <c r="A51" s="1">
        <f t="shared" si="1"/>
        <v>1977</v>
      </c>
      <c r="B51" s="2">
        <v>4771.1976750535359</v>
      </c>
      <c r="C51" s="2">
        <f>+'Fuente PIB'!B51</f>
        <v>2.0819999999999999</v>
      </c>
      <c r="D51" s="2">
        <f>+'Fuente PIB'!C51</f>
        <v>6.2240000000000002</v>
      </c>
      <c r="E51" s="8">
        <f t="shared" si="4"/>
        <v>4.6226256513699937E-2</v>
      </c>
      <c r="F51" s="2">
        <f t="shared" si="0"/>
        <v>229.16415346078466</v>
      </c>
      <c r="G51" s="8">
        <f t="shared" si="2"/>
        <v>-6.9797040759352336E-2</v>
      </c>
      <c r="H51" s="8">
        <f t="shared" si="5"/>
        <v>0.43120405186766408</v>
      </c>
      <c r="I51" s="8">
        <f t="shared" si="7"/>
        <v>3.7757147643944649</v>
      </c>
      <c r="J51" s="8">
        <f t="shared" si="9"/>
        <v>20.9475494463362</v>
      </c>
      <c r="K51" s="7">
        <f t="shared" si="11"/>
        <v>49.754901844750435</v>
      </c>
      <c r="L51" s="8">
        <f t="shared" si="3"/>
        <v>0.11158569140416441</v>
      </c>
      <c r="M51" s="8">
        <f t="shared" si="6"/>
        <v>1.4209302325581392</v>
      </c>
      <c r="N51" s="8">
        <f t="shared" si="8"/>
        <v>3.3924050632911396</v>
      </c>
      <c r="O51" s="8">
        <f t="shared" si="10"/>
        <v>7.3279999999999994</v>
      </c>
      <c r="P51" s="8">
        <f t="shared" si="12"/>
        <v>21.387096774193548</v>
      </c>
    </row>
    <row r="52" spans="1:16" x14ac:dyDescent="0.25">
      <c r="A52" s="1">
        <f t="shared" si="1"/>
        <v>1978</v>
      </c>
      <c r="B52" s="2">
        <v>5081.7684777098611</v>
      </c>
      <c r="C52" s="2">
        <f>+'Fuente PIB'!B52</f>
        <v>2.3519999999999999</v>
      </c>
      <c r="D52" s="2">
        <f>+'Fuente PIB'!C52</f>
        <v>6.569</v>
      </c>
      <c r="E52" s="8">
        <f t="shared" si="4"/>
        <v>5.5430591259640005E-2</v>
      </c>
      <c r="F52" s="2">
        <f t="shared" si="0"/>
        <v>216.06158493664375</v>
      </c>
      <c r="G52" s="8">
        <f t="shared" si="2"/>
        <v>6.509283911671937E-2</v>
      </c>
      <c r="H52" s="8">
        <f t="shared" si="5"/>
        <v>0.37559633291396954</v>
      </c>
      <c r="I52" s="8">
        <f t="shared" si="7"/>
        <v>2.539229884687062</v>
      </c>
      <c r="J52" s="8">
        <f t="shared" si="9"/>
        <v>21.114631949769237</v>
      </c>
      <c r="K52" s="7">
        <f t="shared" si="11"/>
        <v>40.814335350065853</v>
      </c>
      <c r="L52" s="8">
        <f t="shared" si="3"/>
        <v>0.12968299711815567</v>
      </c>
      <c r="M52" s="8">
        <f t="shared" si="6"/>
        <v>1.4994686503719445</v>
      </c>
      <c r="N52" s="8">
        <f t="shared" si="8"/>
        <v>3.8898128898128901</v>
      </c>
      <c r="O52" s="8">
        <f t="shared" si="10"/>
        <v>7.552727272727271</v>
      </c>
      <c r="P52" s="8">
        <f t="shared" si="12"/>
        <v>26.03448275862069</v>
      </c>
    </row>
    <row r="53" spans="1:16" x14ac:dyDescent="0.25">
      <c r="A53" s="1">
        <f t="shared" si="1"/>
        <v>1979</v>
      </c>
      <c r="B53" s="2">
        <v>6022.8860912752862</v>
      </c>
      <c r="C53" s="2">
        <f>+'Fuente PIB'!B53</f>
        <v>2.6269999999999998</v>
      </c>
      <c r="D53" s="2">
        <f>+'Fuente PIB'!C53</f>
        <v>6.7770000000000001</v>
      </c>
      <c r="E53" s="8">
        <f t="shared" si="4"/>
        <v>3.1663875780179707E-2</v>
      </c>
      <c r="F53" s="2">
        <f t="shared" si="0"/>
        <v>229.26859883042584</v>
      </c>
      <c r="G53" s="8">
        <f t="shared" si="2"/>
        <v>0.18519490167516395</v>
      </c>
      <c r="H53" s="8">
        <f t="shared" si="5"/>
        <v>0.77678086481765152</v>
      </c>
      <c r="I53" s="8">
        <f t="shared" si="7"/>
        <v>2.7433605535689427</v>
      </c>
      <c r="J53" s="8">
        <f t="shared" si="9"/>
        <v>21.15505902802153</v>
      </c>
      <c r="K53" s="7">
        <f t="shared" si="11"/>
        <v>49.1081059505604</v>
      </c>
      <c r="L53" s="8">
        <f t="shared" si="3"/>
        <v>0.11692176870748305</v>
      </c>
      <c r="M53" s="8">
        <f t="shared" si="6"/>
        <v>1.5805500982318268</v>
      </c>
      <c r="N53" s="8">
        <f t="shared" si="8"/>
        <v>4.0325670498084287</v>
      </c>
      <c r="O53" s="8">
        <f t="shared" si="10"/>
        <v>8.6227106227106205</v>
      </c>
      <c r="P53" s="8">
        <f t="shared" si="12"/>
        <v>27.247311827956988</v>
      </c>
    </row>
    <row r="54" spans="1:16" x14ac:dyDescent="0.25">
      <c r="A54" s="1">
        <f t="shared" si="1"/>
        <v>1980</v>
      </c>
      <c r="B54" s="2">
        <v>7934.2637789341807</v>
      </c>
      <c r="C54" s="2">
        <f>+'Fuente PIB'!B54</f>
        <v>2.8570000000000002</v>
      </c>
      <c r="D54" s="2">
        <f>+'Fuente PIB'!C54</f>
        <v>6.7590000000000003</v>
      </c>
      <c r="E54" s="8">
        <f t="shared" si="4"/>
        <v>-2.6560424966799445E-3</v>
      </c>
      <c r="F54" s="2">
        <f t="shared" si="0"/>
        <v>277.71311791859227</v>
      </c>
      <c r="G54" s="8">
        <f t="shared" si="2"/>
        <v>0.3173524550676301</v>
      </c>
      <c r="H54" s="8">
        <f t="shared" si="5"/>
        <v>1.2601590939542544</v>
      </c>
      <c r="I54" s="8">
        <f t="shared" si="7"/>
        <v>3.914785227512982</v>
      </c>
      <c r="J54" s="8">
        <f t="shared" si="9"/>
        <v>21.312527147804865</v>
      </c>
      <c r="K54" s="7">
        <f t="shared" si="11"/>
        <v>72.896965852583037</v>
      </c>
      <c r="L54" s="8">
        <f t="shared" si="3"/>
        <v>8.7552341073467987E-2</v>
      </c>
      <c r="M54" s="8">
        <f t="shared" si="6"/>
        <v>1.6626281453867664</v>
      </c>
      <c r="N54" s="8">
        <f t="shared" si="8"/>
        <v>4.2712177121771218</v>
      </c>
      <c r="O54" s="8">
        <f t="shared" si="10"/>
        <v>8.5233333333333352</v>
      </c>
      <c r="P54" s="8">
        <f t="shared" si="12"/>
        <v>26.737864077669908</v>
      </c>
    </row>
    <row r="55" spans="1:16" x14ac:dyDescent="0.25">
      <c r="A55" s="1">
        <f t="shared" si="1"/>
        <v>1981</v>
      </c>
      <c r="B55" s="2">
        <v>7561.1637327830058</v>
      </c>
      <c r="C55" s="2">
        <f>+'Fuente PIB'!B55</f>
        <v>3.2069999999999999</v>
      </c>
      <c r="D55" s="2">
        <f>+'Fuente PIB'!C55</f>
        <v>6.931</v>
      </c>
      <c r="E55" s="8">
        <f t="shared" si="4"/>
        <v>2.5447551412930869E-2</v>
      </c>
      <c r="F55" s="2">
        <f t="shared" si="0"/>
        <v>235.77061842167154</v>
      </c>
      <c r="G55" s="8">
        <f t="shared" si="2"/>
        <v>-4.7023902474955803E-2</v>
      </c>
      <c r="H55" s="8">
        <f t="shared" si="5"/>
        <v>0.88570819634963649</v>
      </c>
      <c r="I55" s="8">
        <f t="shared" si="7"/>
        <v>2.6984818636417267</v>
      </c>
      <c r="J55" s="8">
        <f t="shared" si="9"/>
        <v>16.192407250063244</v>
      </c>
      <c r="K55" s="7">
        <f t="shared" si="11"/>
        <v>79.732795213549281</v>
      </c>
      <c r="L55" s="8">
        <f t="shared" si="3"/>
        <v>0.12250612530626515</v>
      </c>
      <c r="M55" s="8">
        <f t="shared" si="6"/>
        <v>1.7527896995708154</v>
      </c>
      <c r="N55" s="8">
        <f t="shared" si="8"/>
        <v>4.7064056939501775</v>
      </c>
      <c r="O55" s="8">
        <f t="shared" si="10"/>
        <v>8.2420749279538903</v>
      </c>
      <c r="P55" s="8">
        <f t="shared" si="12"/>
        <v>23.86046511627907</v>
      </c>
    </row>
    <row r="56" spans="1:16" x14ac:dyDescent="0.25">
      <c r="A56" s="1">
        <f t="shared" si="1"/>
        <v>1982</v>
      </c>
      <c r="B56" s="2">
        <v>9105.0819200356327</v>
      </c>
      <c r="C56" s="2">
        <f>+'Fuente PIB'!B56</f>
        <v>3.3439999999999999</v>
      </c>
      <c r="D56" s="2">
        <f>+'Fuente PIB'!C56</f>
        <v>6.806</v>
      </c>
      <c r="E56" s="8">
        <f t="shared" si="4"/>
        <v>-1.803491559659498E-2</v>
      </c>
      <c r="F56" s="2">
        <f t="shared" si="0"/>
        <v>272.28115789580244</v>
      </c>
      <c r="G56" s="8">
        <f t="shared" si="2"/>
        <v>0.20419055079559345</v>
      </c>
      <c r="H56" s="8">
        <f t="shared" si="5"/>
        <v>0.91212584919293982</v>
      </c>
      <c r="I56" s="8">
        <f t="shared" si="7"/>
        <v>3.8840314119982517</v>
      </c>
      <c r="J56" s="8">
        <f t="shared" si="9"/>
        <v>16.522438528920041</v>
      </c>
      <c r="K56" s="7">
        <f t="shared" si="11"/>
        <v>80.576403003732011</v>
      </c>
      <c r="L56" s="8">
        <f t="shared" si="3"/>
        <v>4.2719052073588948E-2</v>
      </c>
      <c r="M56" s="8">
        <f t="shared" si="6"/>
        <v>1.614542611415168</v>
      </c>
      <c r="N56" s="8">
        <f t="shared" si="8"/>
        <v>4.5364238410596025</v>
      </c>
      <c r="O56" s="8">
        <f t="shared" si="10"/>
        <v>8.1117166212534055</v>
      </c>
      <c r="P56" s="8">
        <f t="shared" si="12"/>
        <v>19.14457831325301</v>
      </c>
    </row>
    <row r="57" spans="1:16" x14ac:dyDescent="0.25">
      <c r="A57" s="1">
        <f t="shared" si="1"/>
        <v>1983</v>
      </c>
      <c r="B57" s="2">
        <v>11138.898259597305</v>
      </c>
      <c r="C57" s="2">
        <f>+'Fuente PIB'!B57</f>
        <v>3.6339999999999999</v>
      </c>
      <c r="D57" s="2">
        <f>+'Fuente PIB'!C57</f>
        <v>7.1180000000000003</v>
      </c>
      <c r="E57" s="8">
        <f t="shared" si="4"/>
        <v>4.5841904202174488E-2</v>
      </c>
      <c r="F57" s="2">
        <f t="shared" si="0"/>
        <v>306.51893944956811</v>
      </c>
      <c r="G57" s="8">
        <f t="shared" si="2"/>
        <v>0.22337155858930613</v>
      </c>
      <c r="H57" s="8">
        <f t="shared" si="5"/>
        <v>1.7298250423698183</v>
      </c>
      <c r="I57" s="8">
        <f t="shared" si="7"/>
        <v>3.8730863807646276</v>
      </c>
      <c r="J57" s="8">
        <f t="shared" si="9"/>
        <v>20.698616648750146</v>
      </c>
      <c r="K57" s="7">
        <f t="shared" si="11"/>
        <v>78.799460904898197</v>
      </c>
      <c r="L57" s="8">
        <f t="shared" si="3"/>
        <v>8.6722488038277534E-2</v>
      </c>
      <c r="M57" s="8">
        <f t="shared" si="6"/>
        <v>1.550175438596491</v>
      </c>
      <c r="N57" s="8">
        <f t="shared" si="8"/>
        <v>4.6959247648902815</v>
      </c>
      <c r="O57" s="8">
        <f t="shared" si="10"/>
        <v>8.3419023136246775</v>
      </c>
      <c r="P57" s="8">
        <f t="shared" si="12"/>
        <v>16.901477832512313</v>
      </c>
    </row>
    <row r="58" spans="1:16" x14ac:dyDescent="0.25">
      <c r="A58" s="1">
        <f t="shared" si="1"/>
        <v>1984</v>
      </c>
      <c r="B58" s="2">
        <v>11823.510763827162</v>
      </c>
      <c r="C58" s="2">
        <f>+'Fuente PIB'!B58</f>
        <v>4.0380000000000003</v>
      </c>
      <c r="D58" s="2">
        <f>+'Fuente PIB'!C58</f>
        <v>7.633</v>
      </c>
      <c r="E58" s="8">
        <f t="shared" si="4"/>
        <v>7.2351784209047532E-2</v>
      </c>
      <c r="F58" s="2">
        <f t="shared" si="0"/>
        <v>292.80611104079151</v>
      </c>
      <c r="G58" s="8">
        <f t="shared" si="2"/>
        <v>6.1461419996362121E-2</v>
      </c>
      <c r="H58" s="8">
        <f t="shared" si="5"/>
        <v>2.9104909547136253</v>
      </c>
      <c r="I58" s="8">
        <f t="shared" si="7"/>
        <v>3.4432186005377732</v>
      </c>
      <c r="J58" s="8">
        <f t="shared" si="9"/>
        <v>14.096842578230179</v>
      </c>
      <c r="K58" s="7">
        <f t="shared" si="11"/>
        <v>70.16152848818507</v>
      </c>
      <c r="L58" s="8">
        <f t="shared" si="3"/>
        <v>0.11117226197028085</v>
      </c>
      <c r="M58" s="8">
        <f t="shared" si="6"/>
        <v>1.613592233009709</v>
      </c>
      <c r="N58" s="8">
        <f t="shared" si="8"/>
        <v>4.8948905109489047</v>
      </c>
      <c r="O58" s="8">
        <f t="shared" si="10"/>
        <v>9.3273657289002561</v>
      </c>
      <c r="P58" s="8">
        <f t="shared" si="12"/>
        <v>17.026785714285715</v>
      </c>
    </row>
    <row r="59" spans="1:16" x14ac:dyDescent="0.25">
      <c r="A59" s="1">
        <f t="shared" si="1"/>
        <v>1985</v>
      </c>
      <c r="B59" s="2">
        <v>15516.602025374559</v>
      </c>
      <c r="C59" s="2">
        <f>+'Fuente PIB'!B59</f>
        <v>4.3390000000000004</v>
      </c>
      <c r="D59" s="2">
        <f>+'Fuente PIB'!C59</f>
        <v>7.9509999999999996</v>
      </c>
      <c r="E59" s="8">
        <f t="shared" si="4"/>
        <v>4.1661207913009202E-2</v>
      </c>
      <c r="F59" s="2">
        <f t="shared" si="0"/>
        <v>357.60779039812303</v>
      </c>
      <c r="G59" s="8">
        <f t="shared" si="2"/>
        <v>0.31235149485768954</v>
      </c>
      <c r="H59" s="8">
        <f t="shared" si="5"/>
        <v>2.7460735895086228</v>
      </c>
      <c r="I59" s="8">
        <f t="shared" si="7"/>
        <v>4.1878148320643573</v>
      </c>
      <c r="J59" s="8">
        <f t="shared" si="9"/>
        <v>13.941751578704892</v>
      </c>
      <c r="K59" s="7">
        <f t="shared" si="11"/>
        <v>67.758793042669552</v>
      </c>
      <c r="L59" s="8">
        <f t="shared" si="3"/>
        <v>7.4541852402179254E-2</v>
      </c>
      <c r="M59" s="8">
        <f t="shared" si="6"/>
        <v>1.5750741839762612</v>
      </c>
      <c r="N59" s="8">
        <f t="shared" si="8"/>
        <v>4.847708894878707</v>
      </c>
      <c r="O59" s="8">
        <f t="shared" si="10"/>
        <v>9.1854460093896719</v>
      </c>
      <c r="P59" s="8">
        <f t="shared" si="12"/>
        <v>18.030701754385966</v>
      </c>
    </row>
    <row r="60" spans="1:16" x14ac:dyDescent="0.25">
      <c r="A60" s="1">
        <f t="shared" si="1"/>
        <v>1986</v>
      </c>
      <c r="B60" s="2">
        <v>18386.332207530046</v>
      </c>
      <c r="C60" s="2">
        <f>+'Fuente PIB'!B60</f>
        <v>4.58</v>
      </c>
      <c r="D60" s="2">
        <f>+'Fuente PIB'!C60</f>
        <v>8.2260000000000009</v>
      </c>
      <c r="E60" s="8">
        <f t="shared" si="4"/>
        <v>3.4586844422085372E-2</v>
      </c>
      <c r="F60" s="2">
        <f t="shared" si="0"/>
        <v>401.44830147445515</v>
      </c>
      <c r="G60" s="8">
        <f t="shared" si="2"/>
        <v>0.18494578758046187</v>
      </c>
      <c r="H60" s="8">
        <f t="shared" si="5"/>
        <v>2.5846388671863552</v>
      </c>
      <c r="I60" s="8">
        <f t="shared" si="7"/>
        <v>5.8281067291235109</v>
      </c>
      <c r="J60" s="8">
        <f t="shared" si="9"/>
        <v>15.4791939981362</v>
      </c>
      <c r="K60" s="7">
        <f t="shared" si="11"/>
        <v>87.975301550541104</v>
      </c>
      <c r="L60" s="8">
        <f t="shared" si="3"/>
        <v>5.5542751786125777E-2</v>
      </c>
      <c r="M60" s="8">
        <f t="shared" si="6"/>
        <v>1.4452749599572878</v>
      </c>
      <c r="N60" s="8">
        <f t="shared" si="8"/>
        <v>4.6334563345633457</v>
      </c>
      <c r="O60" s="8">
        <f t="shared" si="10"/>
        <v>9.200445434298441</v>
      </c>
      <c r="P60" s="8">
        <f t="shared" si="12"/>
        <v>19.087719298245613</v>
      </c>
    </row>
    <row r="61" spans="1:16" x14ac:dyDescent="0.25">
      <c r="A61" s="1">
        <f t="shared" si="1"/>
        <v>1987</v>
      </c>
      <c r="B61" s="2">
        <v>19455.07851889441</v>
      </c>
      <c r="C61" s="2">
        <f>+'Fuente PIB'!B61</f>
        <v>4.8550000000000004</v>
      </c>
      <c r="D61" s="2">
        <f>+'Fuente PIB'!C61</f>
        <v>8.5109999999999992</v>
      </c>
      <c r="E61" s="8">
        <f t="shared" si="4"/>
        <v>3.4646243617797001E-2</v>
      </c>
      <c r="F61" s="2">
        <f t="shared" si="0"/>
        <v>400.72252356116189</v>
      </c>
      <c r="G61" s="8">
        <f t="shared" si="2"/>
        <v>5.8127216418218719E-2</v>
      </c>
      <c r="H61" s="8">
        <f t="shared" si="5"/>
        <v>3.0776089870718071</v>
      </c>
      <c r="I61" s="8">
        <f t="shared" si="7"/>
        <v>4.8358905042291713</v>
      </c>
      <c r="J61" s="8">
        <f t="shared" si="9"/>
        <v>18.473497442986385</v>
      </c>
      <c r="K61" s="7">
        <f t="shared" si="11"/>
        <v>88.493524866583357</v>
      </c>
      <c r="L61" s="8">
        <f t="shared" si="3"/>
        <v>6.004366812227091E-2</v>
      </c>
      <c r="M61" s="8">
        <f t="shared" si="6"/>
        <v>1.3318924111431318</v>
      </c>
      <c r="N61" s="8">
        <f t="shared" si="8"/>
        <v>4.645348837209303</v>
      </c>
      <c r="O61" s="8">
        <f t="shared" si="10"/>
        <v>9.2426160337552759</v>
      </c>
      <c r="P61" s="8">
        <f t="shared" si="12"/>
        <v>18.420000000000002</v>
      </c>
    </row>
    <row r="62" spans="1:16" x14ac:dyDescent="0.25">
      <c r="A62" s="1">
        <f t="shared" si="1"/>
        <v>1988</v>
      </c>
      <c r="B62" s="2">
        <v>22672.402365298665</v>
      </c>
      <c r="C62" s="2">
        <f>+'Fuente PIB'!B62</f>
        <v>5.2359999999999998</v>
      </c>
      <c r="D62" s="2">
        <f>+'Fuente PIB'!C62</f>
        <v>8.8670000000000009</v>
      </c>
      <c r="E62" s="8">
        <f t="shared" si="4"/>
        <v>4.1828222300552387E-2</v>
      </c>
      <c r="F62" s="2">
        <f t="shared" si="0"/>
        <v>433.00997641899664</v>
      </c>
      <c r="G62" s="8">
        <f t="shared" si="2"/>
        <v>0.16537192812044688</v>
      </c>
      <c r="H62" s="8">
        <f t="shared" si="5"/>
        <v>3.4615181633611458</v>
      </c>
      <c r="I62" s="8">
        <f t="shared" si="7"/>
        <v>5.1372480247486605</v>
      </c>
      <c r="J62" s="8">
        <f t="shared" si="9"/>
        <v>14.790338414841901</v>
      </c>
      <c r="K62" s="7">
        <f t="shared" si="11"/>
        <v>97.664832119942162</v>
      </c>
      <c r="L62" s="8">
        <f t="shared" si="3"/>
        <v>7.8475798146240949E-2</v>
      </c>
      <c r="M62" s="8">
        <f t="shared" si="6"/>
        <v>1.2261904761904763</v>
      </c>
      <c r="N62" s="8">
        <f t="shared" si="8"/>
        <v>4.5642933049946866</v>
      </c>
      <c r="O62" s="8">
        <f t="shared" si="10"/>
        <v>9.8856548856548851</v>
      </c>
      <c r="P62" s="8">
        <f t="shared" si="12"/>
        <v>18.04</v>
      </c>
    </row>
    <row r="63" spans="1:16" x14ac:dyDescent="0.25">
      <c r="A63" s="1">
        <f t="shared" si="1"/>
        <v>1989</v>
      </c>
      <c r="B63" s="2">
        <v>29808.582644967279</v>
      </c>
      <c r="C63" s="2">
        <f>+'Fuente PIB'!B63</f>
        <v>5.6420000000000003</v>
      </c>
      <c r="D63" s="2">
        <f>+'Fuente PIB'!C63</f>
        <v>9.1920000000000002</v>
      </c>
      <c r="E63" s="8">
        <f t="shared" si="4"/>
        <v>3.665275741513474E-2</v>
      </c>
      <c r="F63" s="2">
        <f t="shared" si="0"/>
        <v>528.33361653610905</v>
      </c>
      <c r="G63" s="8">
        <f t="shared" si="2"/>
        <v>0.31475183638196724</v>
      </c>
      <c r="H63" s="8">
        <f t="shared" si="5"/>
        <v>3.9492190609661035</v>
      </c>
      <c r="I63" s="8">
        <f t="shared" si="7"/>
        <v>7.7936777233153585</v>
      </c>
      <c r="J63" s="8">
        <f t="shared" si="9"/>
        <v>17.526711403792035</v>
      </c>
      <c r="K63" s="7">
        <f t="shared" si="11"/>
        <v>108.6502404383133</v>
      </c>
      <c r="L63" s="8">
        <f t="shared" si="3"/>
        <v>7.7540106951871746E-2</v>
      </c>
      <c r="M63" s="8">
        <f t="shared" si="6"/>
        <v>1.1476969927674157</v>
      </c>
      <c r="N63" s="8">
        <f t="shared" si="8"/>
        <v>4.5422396856581537</v>
      </c>
      <c r="O63" s="8">
        <f t="shared" si="10"/>
        <v>9.8084291187739474</v>
      </c>
      <c r="P63" s="8">
        <f t="shared" si="12"/>
        <v>19.666666666666668</v>
      </c>
    </row>
    <row r="64" spans="1:16" x14ac:dyDescent="0.25">
      <c r="A64" s="1">
        <f t="shared" si="1"/>
        <v>1990</v>
      </c>
      <c r="B64" s="2">
        <v>28895.113053319994</v>
      </c>
      <c r="C64" s="2">
        <f>+'Fuente PIB'!B64</f>
        <v>5.9630000000000001</v>
      </c>
      <c r="D64" s="2">
        <f>+'Fuente PIB'!C64</f>
        <v>9.3659999999999997</v>
      </c>
      <c r="E64" s="8">
        <f t="shared" si="4"/>
        <v>1.8929503916448986E-2</v>
      </c>
      <c r="F64" s="2">
        <f t="shared" si="0"/>
        <v>484.5734203139358</v>
      </c>
      <c r="G64" s="8">
        <f t="shared" si="2"/>
        <v>-3.0644516129032073E-2</v>
      </c>
      <c r="H64" s="8">
        <f t="shared" si="5"/>
        <v>2.6418140180866927</v>
      </c>
      <c r="I64" s="8">
        <f t="shared" si="7"/>
        <v>7.2310790714687219</v>
      </c>
      <c r="J64" s="8">
        <f t="shared" si="9"/>
        <v>16.898733737442171</v>
      </c>
      <c r="K64" s="7">
        <f t="shared" si="11"/>
        <v>80.258074145815641</v>
      </c>
      <c r="L64" s="8">
        <f t="shared" si="3"/>
        <v>5.6894718185040771E-2</v>
      </c>
      <c r="M64" s="8">
        <f t="shared" si="6"/>
        <v>1.0871543577178859</v>
      </c>
      <c r="N64" s="8">
        <f t="shared" si="8"/>
        <v>4.5573159366262814</v>
      </c>
      <c r="O64" s="8">
        <f t="shared" si="10"/>
        <v>10.001845018450183</v>
      </c>
      <c r="P64" s="8">
        <f t="shared" si="12"/>
        <v>18.876666666666669</v>
      </c>
    </row>
    <row r="65" spans="1:16" x14ac:dyDescent="0.25">
      <c r="A65" s="1">
        <f t="shared" si="1"/>
        <v>1991</v>
      </c>
      <c r="B65" s="2">
        <v>37631.505158637461</v>
      </c>
      <c r="C65" s="2">
        <f>+'Fuente PIB'!B65</f>
        <v>6.1580000000000004</v>
      </c>
      <c r="D65" s="2">
        <f>+'Fuente PIB'!C65</f>
        <v>9.3550000000000004</v>
      </c>
      <c r="E65" s="8">
        <f t="shared" si="4"/>
        <v>-1.1744608157163716E-3</v>
      </c>
      <c r="F65" s="2">
        <f t="shared" si="0"/>
        <v>611.09946668784437</v>
      </c>
      <c r="G65" s="8">
        <f t="shared" si="2"/>
        <v>0.30234843134879763</v>
      </c>
      <c r="H65" s="8">
        <f t="shared" si="5"/>
        <v>3.9769462067694956</v>
      </c>
      <c r="I65" s="8">
        <f t="shared" si="7"/>
        <v>8.3850682548964706</v>
      </c>
      <c r="J65" s="8">
        <f t="shared" si="9"/>
        <v>17.407145282057467</v>
      </c>
      <c r="K65" s="7">
        <f t="shared" si="11"/>
        <v>84.565686048438636</v>
      </c>
      <c r="L65" s="8">
        <f t="shared" si="3"/>
        <v>3.2701660238135144E-2</v>
      </c>
      <c r="M65" s="8">
        <f t="shared" si="6"/>
        <v>0.92017461802307476</v>
      </c>
      <c r="N65" s="8">
        <f t="shared" si="8"/>
        <v>4.2858369098712448</v>
      </c>
      <c r="O65" s="8">
        <f t="shared" si="10"/>
        <v>9.9572953736654792</v>
      </c>
      <c r="P65" s="8">
        <f t="shared" si="12"/>
        <v>16.746397694524497</v>
      </c>
    </row>
    <row r="66" spans="1:16" x14ac:dyDescent="0.25">
      <c r="A66" s="1">
        <f t="shared" si="1"/>
        <v>1992</v>
      </c>
      <c r="B66" s="2">
        <v>40451.507787137925</v>
      </c>
      <c r="C66" s="2">
        <f>+'Fuente PIB'!B66</f>
        <v>6.52</v>
      </c>
      <c r="D66" s="2">
        <f>+'Fuente PIB'!C66</f>
        <v>9.6850000000000005</v>
      </c>
      <c r="E66" s="8">
        <f t="shared" si="4"/>
        <v>3.5275253874933243E-2</v>
      </c>
      <c r="F66" s="2">
        <f t="shared" si="0"/>
        <v>620.4218985757351</v>
      </c>
      <c r="G66" s="8">
        <f t="shared" si="2"/>
        <v>7.4937279723800598E-2</v>
      </c>
      <c r="H66" s="8">
        <f t="shared" si="5"/>
        <v>3.4427395758103865</v>
      </c>
      <c r="I66" s="8">
        <f t="shared" si="7"/>
        <v>7.4950771841395163</v>
      </c>
      <c r="J66" s="8">
        <f t="shared" si="9"/>
        <v>20.698479643585713</v>
      </c>
      <c r="K66" s="7">
        <f t="shared" si="11"/>
        <v>76.847631117137794</v>
      </c>
      <c r="L66" s="8">
        <f t="shared" si="3"/>
        <v>5.8785319909061329E-2</v>
      </c>
      <c r="M66" s="8">
        <f t="shared" si="6"/>
        <v>0.94976076555023914</v>
      </c>
      <c r="N66" s="8">
        <f t="shared" si="8"/>
        <v>4.09773260359656</v>
      </c>
      <c r="O66" s="8">
        <f t="shared" si="10"/>
        <v>9.7947019867549674</v>
      </c>
      <c r="P66" s="8">
        <f t="shared" si="12"/>
        <v>16.765667574931879</v>
      </c>
    </row>
    <row r="67" spans="1:16" x14ac:dyDescent="0.25">
      <c r="A67" s="1">
        <f t="shared" si="1"/>
        <v>1993</v>
      </c>
      <c r="B67" s="2">
        <v>44483.33039239249</v>
      </c>
      <c r="C67" s="2">
        <f>+'Fuente PIB'!B67</f>
        <v>6.859</v>
      </c>
      <c r="D67" s="2">
        <f>+'Fuente PIB'!C67</f>
        <v>9.952</v>
      </c>
      <c r="E67" s="8">
        <f t="shared" si="4"/>
        <v>2.7568404749612752E-2</v>
      </c>
      <c r="F67" s="2">
        <f t="shared" ref="F67:F94" si="13">+(B67/C67)/10</f>
        <v>648.53958875043725</v>
      </c>
      <c r="G67" s="8">
        <f t="shared" si="2"/>
        <v>9.9670514791948772E-2</v>
      </c>
      <c r="H67" s="8">
        <f t="shared" si="5"/>
        <v>2.9935125858668772</v>
      </c>
      <c r="I67" s="8">
        <f t="shared" si="7"/>
        <v>9.9015906639184497</v>
      </c>
      <c r="J67" s="8">
        <f t="shared" si="9"/>
        <v>18.460731793600008</v>
      </c>
      <c r="K67" s="7">
        <f t="shared" si="11"/>
        <v>85.653698682684265</v>
      </c>
      <c r="L67" s="8">
        <f t="shared" si="3"/>
        <v>5.1993865030674824E-2</v>
      </c>
      <c r="M67" s="8">
        <f t="shared" si="6"/>
        <v>0.88745184369840402</v>
      </c>
      <c r="N67" s="8">
        <f t="shared" si="8"/>
        <v>3.8133333333333335</v>
      </c>
      <c r="O67" s="8">
        <f t="shared" si="10"/>
        <v>9.7507836990595607</v>
      </c>
      <c r="P67" s="8">
        <f t="shared" si="12"/>
        <v>16.632390745501286</v>
      </c>
    </row>
    <row r="68" spans="1:16" x14ac:dyDescent="0.25">
      <c r="A68" s="1">
        <f t="shared" ref="A68:A94" si="14">+A67+1</f>
        <v>1994</v>
      </c>
      <c r="B68" s="2">
        <v>45073.144068086905</v>
      </c>
      <c r="C68" s="2">
        <f>+'Fuente PIB'!B68</f>
        <v>7.2869999999999999</v>
      </c>
      <c r="D68" s="2">
        <f>+'Fuente PIB'!C68</f>
        <v>10.352</v>
      </c>
      <c r="E68" s="8">
        <f t="shared" si="4"/>
        <v>4.0192926045016009E-2</v>
      </c>
      <c r="F68" s="2">
        <f t="shared" si="13"/>
        <v>618.54184257015106</v>
      </c>
      <c r="G68" s="8">
        <f t="shared" ref="G68:G94" si="15">+B68/B67-1</f>
        <v>1.3259206774573817E-2</v>
      </c>
      <c r="H68" s="8">
        <f t="shared" si="5"/>
        <v>2.8121624759697976</v>
      </c>
      <c r="I68" s="8">
        <f t="shared" si="7"/>
        <v>13.907426880178591</v>
      </c>
      <c r="J68" s="8">
        <f t="shared" si="9"/>
        <v>15.938271221501136</v>
      </c>
      <c r="K68" s="7">
        <f t="shared" si="11"/>
        <v>56.551616782352227</v>
      </c>
      <c r="L68" s="8">
        <f t="shared" ref="L68:L94" si="16">+C68/C67-1</f>
        <v>6.2399766729843931E-2</v>
      </c>
      <c r="M68" s="8">
        <f t="shared" si="6"/>
        <v>0.80460624071322417</v>
      </c>
      <c r="N68" s="8">
        <f t="shared" si="8"/>
        <v>3.7165048543689325</v>
      </c>
      <c r="O68" s="8">
        <f t="shared" si="10"/>
        <v>9.6379562043795612</v>
      </c>
      <c r="P68" s="8">
        <f t="shared" si="12"/>
        <v>17.636828644501279</v>
      </c>
    </row>
    <row r="69" spans="1:16" x14ac:dyDescent="0.25">
      <c r="A69" s="1">
        <f t="shared" si="14"/>
        <v>1995</v>
      </c>
      <c r="B69" s="2">
        <v>61838.189655870119</v>
      </c>
      <c r="C69" s="2">
        <f>+'Fuente PIB'!B69</f>
        <v>7.64</v>
      </c>
      <c r="D69" s="2">
        <f>+'Fuente PIB'!C69</f>
        <v>10.63</v>
      </c>
      <c r="E69" s="8">
        <f t="shared" ref="E69:E94" si="17">+D69/D68-1</f>
        <v>2.6854714064915131E-2</v>
      </c>
      <c r="F69" s="2">
        <f t="shared" si="13"/>
        <v>809.40038816583933</v>
      </c>
      <c r="G69" s="8">
        <f t="shared" si="15"/>
        <v>0.37195198902606297</v>
      </c>
      <c r="H69" s="8">
        <f t="shared" si="5"/>
        <v>2.985291983047905</v>
      </c>
      <c r="I69" s="8">
        <f t="shared" si="7"/>
        <v>13.929197044176203</v>
      </c>
      <c r="J69" s="8">
        <f t="shared" si="9"/>
        <v>19.6749568597631</v>
      </c>
      <c r="K69" s="7">
        <f t="shared" si="11"/>
        <v>58.547242779305989</v>
      </c>
      <c r="L69" s="8">
        <f t="shared" si="16"/>
        <v>4.8442431727734325E-2</v>
      </c>
      <c r="M69" s="8">
        <f t="shared" si="6"/>
        <v>0.76077437197510922</v>
      </c>
      <c r="N69" s="8">
        <f t="shared" si="8"/>
        <v>3.534124629080118</v>
      </c>
      <c r="O69" s="8">
        <f t="shared" si="10"/>
        <v>9.296495956873315</v>
      </c>
      <c r="P69" s="8">
        <f t="shared" si="12"/>
        <v>16.934272300469484</v>
      </c>
    </row>
    <row r="70" spans="1:16" x14ac:dyDescent="0.25">
      <c r="A70" s="1">
        <f t="shared" si="14"/>
        <v>1996</v>
      </c>
      <c r="B70" s="2">
        <v>75863.688438399797</v>
      </c>
      <c r="C70" s="2">
        <f>+'Fuente PIB'!B70</f>
        <v>8.0730000000000004</v>
      </c>
      <c r="D70" s="2">
        <f>+'Fuente PIB'!C70</f>
        <v>11.031000000000001</v>
      </c>
      <c r="E70" s="8">
        <f t="shared" si="17"/>
        <v>3.7723424270931227E-2</v>
      </c>
      <c r="F70" s="2">
        <f t="shared" si="13"/>
        <v>939.72114998637176</v>
      </c>
      <c r="G70" s="8">
        <f t="shared" si="15"/>
        <v>0.22680966018865778</v>
      </c>
      <c r="H70" s="8">
        <f t="shared" si="5"/>
        <v>3.126091467406976</v>
      </c>
      <c r="I70" s="8">
        <f t="shared" si="7"/>
        <v>13.790547843633028</v>
      </c>
      <c r="J70" s="8">
        <f t="shared" si="9"/>
        <v>27.173392913580678</v>
      </c>
      <c r="K70" s="7">
        <f t="shared" si="11"/>
        <v>66.994661745454039</v>
      </c>
      <c r="L70" s="8">
        <f t="shared" si="16"/>
        <v>5.6675392670157088E-2</v>
      </c>
      <c r="M70" s="8">
        <f t="shared" si="6"/>
        <v>0.76266375545851539</v>
      </c>
      <c r="N70" s="8">
        <f t="shared" si="8"/>
        <v>3.310197544046984</v>
      </c>
      <c r="O70" s="8">
        <f t="shared" si="10"/>
        <v>8.9298892988929897</v>
      </c>
      <c r="P70" s="8">
        <f t="shared" si="12"/>
        <v>16.979955456570156</v>
      </c>
    </row>
    <row r="71" spans="1:16" x14ac:dyDescent="0.25">
      <c r="A71" s="1">
        <f t="shared" si="14"/>
        <v>1997</v>
      </c>
      <c r="B71" s="2">
        <v>100977.34069068384</v>
      </c>
      <c r="C71" s="2">
        <f>+'Fuente PIB'!B71</f>
        <v>8.5779999999999994</v>
      </c>
      <c r="D71" s="2">
        <f>+'Fuente PIB'!C71</f>
        <v>11.522</v>
      </c>
      <c r="E71" s="8">
        <f t="shared" si="17"/>
        <v>4.4510923760311849E-2</v>
      </c>
      <c r="F71" s="2">
        <f t="shared" si="13"/>
        <v>1177.1664804229872</v>
      </c>
      <c r="G71" s="8">
        <f t="shared" si="15"/>
        <v>0.33103653103653086</v>
      </c>
      <c r="H71" s="8">
        <f t="shared" si="5"/>
        <v>4.1902818378561939</v>
      </c>
      <c r="I71" s="8">
        <f t="shared" si="7"/>
        <v>20.163939867477993</v>
      </c>
      <c r="J71" s="8">
        <f t="shared" si="9"/>
        <v>29.289916491818094</v>
      </c>
      <c r="K71" s="7">
        <f t="shared" si="11"/>
        <v>100.07294009787127</v>
      </c>
      <c r="L71" s="8">
        <f t="shared" si="16"/>
        <v>6.2554192988975466E-2</v>
      </c>
      <c r="M71" s="8">
        <f t="shared" si="6"/>
        <v>0.76683831101956712</v>
      </c>
      <c r="N71" s="8">
        <f t="shared" si="8"/>
        <v>3.1200768491834774</v>
      </c>
      <c r="O71" s="8">
        <f t="shared" si="10"/>
        <v>8.9744186046511629</v>
      </c>
      <c r="P71" s="8">
        <f t="shared" si="12"/>
        <v>17.09704641350211</v>
      </c>
    </row>
    <row r="72" spans="1:16" x14ac:dyDescent="0.25">
      <c r="A72" s="1">
        <f t="shared" si="14"/>
        <v>1998</v>
      </c>
      <c r="B72" s="2">
        <v>129592.25231742462</v>
      </c>
      <c r="C72" s="2">
        <f>+'Fuente PIB'!B72</f>
        <v>9.0630000000000006</v>
      </c>
      <c r="D72" s="2">
        <f>+'Fuente PIB'!C72</f>
        <v>12.038</v>
      </c>
      <c r="E72" s="8">
        <f t="shared" si="17"/>
        <v>4.4783891685471255E-2</v>
      </c>
      <c r="F72" s="2">
        <f t="shared" si="13"/>
        <v>1429.9045825601302</v>
      </c>
      <c r="G72" s="8">
        <f t="shared" si="15"/>
        <v>0.28337953278443573</v>
      </c>
      <c r="H72" s="8">
        <f t="shared" si="5"/>
        <v>4.7158588767713718</v>
      </c>
      <c r="I72" s="8">
        <f t="shared" si="7"/>
        <v>24.501408197924512</v>
      </c>
      <c r="J72" s="8">
        <f t="shared" si="9"/>
        <v>34.079643601207195</v>
      </c>
      <c r="K72" s="7">
        <f t="shared" si="11"/>
        <v>89.255345995698065</v>
      </c>
      <c r="L72" s="8">
        <f t="shared" si="16"/>
        <v>5.6539986010725185E-2</v>
      </c>
      <c r="M72" s="8">
        <f t="shared" si="6"/>
        <v>0.73090145148968699</v>
      </c>
      <c r="N72" s="8">
        <f t="shared" si="8"/>
        <v>2.8533163265306127</v>
      </c>
      <c r="O72" s="8">
        <f t="shared" si="10"/>
        <v>8.6312433581296499</v>
      </c>
      <c r="P72" s="8">
        <f t="shared" si="12"/>
        <v>17.841995841995843</v>
      </c>
    </row>
    <row r="73" spans="1:16" x14ac:dyDescent="0.25">
      <c r="A73" s="1">
        <f t="shared" si="14"/>
        <v>1999</v>
      </c>
      <c r="B73" s="2">
        <v>156658.0490724665</v>
      </c>
      <c r="C73" s="2">
        <f>+'Fuente PIB'!B73</f>
        <v>9.6310000000000002</v>
      </c>
      <c r="D73" s="2">
        <f>+'Fuente PIB'!C73</f>
        <v>12.611000000000001</v>
      </c>
      <c r="E73" s="8">
        <f t="shared" si="17"/>
        <v>4.7599268981558529E-2</v>
      </c>
      <c r="F73" s="2">
        <f t="shared" si="13"/>
        <v>1626.6021085293999</v>
      </c>
      <c r="G73" s="8">
        <f t="shared" si="15"/>
        <v>0.20885350992084484</v>
      </c>
      <c r="H73" s="8">
        <f t="shared" si="5"/>
        <v>4.2554678945433118</v>
      </c>
      <c r="I73" s="8">
        <f t="shared" si="7"/>
        <v>25.010461877969156</v>
      </c>
      <c r="J73" s="8">
        <f t="shared" si="9"/>
        <v>45.214890949844595</v>
      </c>
      <c r="K73" s="7">
        <f t="shared" si="11"/>
        <v>96.366536974098508</v>
      </c>
      <c r="L73" s="8">
        <f t="shared" si="16"/>
        <v>6.2672404281143068E-2</v>
      </c>
      <c r="M73" s="8">
        <f t="shared" si="6"/>
        <v>0.70701878766394888</v>
      </c>
      <c r="N73" s="8">
        <f t="shared" si="8"/>
        <v>2.6661591168633425</v>
      </c>
      <c r="O73" s="8">
        <f t="shared" si="10"/>
        <v>8.4607072691552059</v>
      </c>
      <c r="P73" s="8">
        <f t="shared" si="12"/>
        <v>17.450191570881227</v>
      </c>
    </row>
    <row r="74" spans="1:16" x14ac:dyDescent="0.25">
      <c r="A74" s="1">
        <f t="shared" si="14"/>
        <v>2000</v>
      </c>
      <c r="B74" s="2">
        <v>142508.97770141574</v>
      </c>
      <c r="C74" s="2">
        <f>+'Fuente PIB'!B74</f>
        <v>10.252000000000001</v>
      </c>
      <c r="D74" s="2">
        <f>+'Fuente PIB'!C74</f>
        <v>13.131</v>
      </c>
      <c r="E74" s="8">
        <f t="shared" si="17"/>
        <v>4.1233843469986375E-2</v>
      </c>
      <c r="F74" s="2">
        <f t="shared" si="13"/>
        <v>1390.0602584999583</v>
      </c>
      <c r="G74" s="8">
        <f t="shared" si="15"/>
        <v>-9.0318189552492822E-2</v>
      </c>
      <c r="H74" s="8">
        <f t="shared" si="5"/>
        <v>3.9319404786008176</v>
      </c>
      <c r="I74" s="8">
        <f t="shared" si="7"/>
        <v>16.961209971337649</v>
      </c>
      <c r="J74" s="8">
        <f t="shared" si="9"/>
        <v>39.595192055140622</v>
      </c>
      <c r="K74" s="7">
        <f t="shared" si="11"/>
        <v>87.275489435389147</v>
      </c>
      <c r="L74" s="8">
        <f t="shared" si="16"/>
        <v>6.4479285640120398E-2</v>
      </c>
      <c r="M74" s="8">
        <f t="shared" si="6"/>
        <v>0.71926882441723983</v>
      </c>
      <c r="N74" s="8">
        <f t="shared" si="8"/>
        <v>2.5883794189709484</v>
      </c>
      <c r="O74" s="8">
        <f t="shared" si="10"/>
        <v>8.5545200372786585</v>
      </c>
      <c r="P74" s="8">
        <f t="shared" si="12"/>
        <v>17.915129151291513</v>
      </c>
    </row>
    <row r="75" spans="1:16" x14ac:dyDescent="0.25">
      <c r="A75" s="1">
        <f t="shared" si="14"/>
        <v>2001</v>
      </c>
      <c r="B75" s="2">
        <v>125622.00708807123</v>
      </c>
      <c r="C75" s="2">
        <f>+'Fuente PIB'!B75</f>
        <v>10.582000000000001</v>
      </c>
      <c r="D75" s="2">
        <f>+'Fuente PIB'!C75</f>
        <v>13.262</v>
      </c>
      <c r="E75" s="8">
        <f t="shared" si="17"/>
        <v>9.9763917447261985E-3</v>
      </c>
      <c r="F75" s="2">
        <f t="shared" si="13"/>
        <v>1187.1291541114272</v>
      </c>
      <c r="G75" s="8">
        <f t="shared" si="15"/>
        <v>-0.11849759142000182</v>
      </c>
      <c r="H75" s="8">
        <f t="shared" si="5"/>
        <v>2.3382137269956513</v>
      </c>
      <c r="I75" s="8">
        <f t="shared" si="7"/>
        <v>15.614110145956868</v>
      </c>
      <c r="J75" s="8">
        <f t="shared" si="9"/>
        <v>30.329363677286519</v>
      </c>
      <c r="K75" s="7">
        <f t="shared" si="11"/>
        <v>60.44698505536747</v>
      </c>
      <c r="L75" s="8">
        <f t="shared" si="16"/>
        <v>3.2188841201716833E-2</v>
      </c>
      <c r="M75" s="8">
        <f t="shared" si="6"/>
        <v>0.71841506982786618</v>
      </c>
      <c r="N75" s="8">
        <f t="shared" si="8"/>
        <v>2.2996570003118184</v>
      </c>
      <c r="O75" s="8">
        <f t="shared" si="10"/>
        <v>8.0832618025751071</v>
      </c>
      <c r="P75" s="8">
        <f t="shared" si="12"/>
        <v>17.82918149466192</v>
      </c>
    </row>
    <row r="76" spans="1:16" x14ac:dyDescent="0.25">
      <c r="A76" s="1">
        <f t="shared" si="14"/>
        <v>2002</v>
      </c>
      <c r="B76" s="2">
        <v>98027.816765413008</v>
      </c>
      <c r="C76" s="2">
        <f>+'Fuente PIB'!B76</f>
        <v>10.936</v>
      </c>
      <c r="D76" s="2">
        <f>+'Fuente PIB'!C76</f>
        <v>13.493</v>
      </c>
      <c r="E76" s="8">
        <f t="shared" si="17"/>
        <v>1.7418187302066013E-2</v>
      </c>
      <c r="F76" s="2">
        <f t="shared" si="13"/>
        <v>896.37725645037494</v>
      </c>
      <c r="G76" s="8">
        <f t="shared" si="15"/>
        <v>-0.21966047957912704</v>
      </c>
      <c r="H76" s="8">
        <f t="shared" si="5"/>
        <v>1.4233414804029185</v>
      </c>
      <c r="I76" s="8">
        <f t="shared" si="7"/>
        <v>9.7662751006889756</v>
      </c>
      <c r="J76" s="8">
        <f t="shared" si="9"/>
        <v>19.586472919549713</v>
      </c>
      <c r="K76" s="7">
        <f t="shared" si="11"/>
        <v>51.582825781979594</v>
      </c>
      <c r="L76" s="8">
        <f t="shared" si="16"/>
        <v>3.3453033453033409E-2</v>
      </c>
      <c r="M76" s="8">
        <f t="shared" si="6"/>
        <v>0.6773006134969326</v>
      </c>
      <c r="N76" s="8">
        <f t="shared" si="8"/>
        <v>2.2703349282296652</v>
      </c>
      <c r="O76" s="8">
        <f t="shared" si="10"/>
        <v>7.5504300234558261</v>
      </c>
      <c r="P76" s="8">
        <f t="shared" si="12"/>
        <v>17.105960264900663</v>
      </c>
    </row>
    <row r="77" spans="1:16" x14ac:dyDescent="0.25">
      <c r="A77" s="1">
        <f t="shared" si="14"/>
        <v>2003</v>
      </c>
      <c r="B77" s="2">
        <v>125824.38848080393</v>
      </c>
      <c r="C77" s="2">
        <f>+'Fuente PIB'!B77</f>
        <v>11.458</v>
      </c>
      <c r="D77" s="2">
        <f>+'Fuente PIB'!C77</f>
        <v>13.879</v>
      </c>
      <c r="E77" s="8">
        <f t="shared" si="17"/>
        <v>2.8607426072778441E-2</v>
      </c>
      <c r="F77" s="2">
        <f t="shared" si="13"/>
        <v>1098.1356997801006</v>
      </c>
      <c r="G77" s="8">
        <f t="shared" si="15"/>
        <v>0.28355800050010238</v>
      </c>
      <c r="H77" s="8">
        <f t="shared" ref="H77:H94" si="18">+B77/B67-1</f>
        <v>1.8285739258030538</v>
      </c>
      <c r="I77" s="8">
        <f t="shared" si="7"/>
        <v>10.295945572749378</v>
      </c>
      <c r="J77" s="8">
        <f t="shared" si="9"/>
        <v>29.835955101737731</v>
      </c>
      <c r="K77" s="7">
        <f t="shared" si="11"/>
        <v>54.046118528423484</v>
      </c>
      <c r="L77" s="8">
        <f t="shared" si="16"/>
        <v>4.7732260424286688E-2</v>
      </c>
      <c r="M77" s="8">
        <f t="shared" si="6"/>
        <v>0.67050590465082371</v>
      </c>
      <c r="N77" s="8">
        <f t="shared" si="8"/>
        <v>2.1529994496422677</v>
      </c>
      <c r="O77" s="8">
        <f t="shared" si="10"/>
        <v>7.0407017543859656</v>
      </c>
      <c r="P77" s="8">
        <f t="shared" si="12"/>
        <v>16.959247648902821</v>
      </c>
    </row>
    <row r="78" spans="1:16" x14ac:dyDescent="0.25">
      <c r="A78" s="1">
        <f t="shared" si="14"/>
        <v>2004</v>
      </c>
      <c r="B78" s="2">
        <v>139341.42061832585</v>
      </c>
      <c r="C78" s="2">
        <f>+'Fuente PIB'!B78</f>
        <v>12.214</v>
      </c>
      <c r="D78" s="2">
        <f>+'Fuente PIB'!C78</f>
        <v>14.406000000000001</v>
      </c>
      <c r="E78" s="8">
        <f t="shared" si="17"/>
        <v>3.7971035377188711E-2</v>
      </c>
      <c r="F78" s="2">
        <f t="shared" si="13"/>
        <v>1140.8336385977227</v>
      </c>
      <c r="G78" s="8">
        <f t="shared" si="15"/>
        <v>0.10742775944096183</v>
      </c>
      <c r="H78" s="8">
        <f t="shared" si="18"/>
        <v>2.0914510957531278</v>
      </c>
      <c r="I78" s="8">
        <f t="shared" si="7"/>
        <v>10.785113863525787</v>
      </c>
      <c r="J78" s="8">
        <f t="shared" si="9"/>
        <v>45.085581163587733</v>
      </c>
      <c r="K78" s="7">
        <f t="shared" si="11"/>
        <v>51.36383712787336</v>
      </c>
      <c r="L78" s="8">
        <f t="shared" si="16"/>
        <v>6.5980101239308864E-2</v>
      </c>
      <c r="M78" s="8">
        <f t="shared" ref="M78:M94" si="19">+C78/C68-1</f>
        <v>0.67613558391656392</v>
      </c>
      <c r="N78" s="8">
        <f t="shared" si="8"/>
        <v>2.0247647350173352</v>
      </c>
      <c r="O78" s="8">
        <f t="shared" si="10"/>
        <v>6.9055016181229778</v>
      </c>
      <c r="P78" s="8">
        <f t="shared" si="12"/>
        <v>16.830656934306568</v>
      </c>
    </row>
    <row r="79" spans="1:16" x14ac:dyDescent="0.25">
      <c r="A79" s="1">
        <f t="shared" si="14"/>
        <v>2005</v>
      </c>
      <c r="B79" s="2">
        <v>146077.8502787223</v>
      </c>
      <c r="C79" s="2">
        <f>+'Fuente PIB'!B79</f>
        <v>13.037000000000001</v>
      </c>
      <c r="D79" s="2">
        <f>+'Fuente PIB'!C79</f>
        <v>14.913</v>
      </c>
      <c r="E79" s="8">
        <f t="shared" si="17"/>
        <v>3.5193669304456554E-2</v>
      </c>
      <c r="F79" s="2">
        <f t="shared" si="13"/>
        <v>1120.4866938614887</v>
      </c>
      <c r="G79" s="8">
        <f t="shared" si="15"/>
        <v>4.8344775232688431E-2</v>
      </c>
      <c r="H79" s="8">
        <f t="shared" si="18"/>
        <v>1.362259488701826</v>
      </c>
      <c r="I79" s="8">
        <f t="shared" si="7"/>
        <v>8.4142938022022307</v>
      </c>
      <c r="J79" s="8">
        <f t="shared" si="9"/>
        <v>34.266637376304487</v>
      </c>
      <c r="K79" s="7">
        <f t="shared" si="11"/>
        <v>47.839613020476285</v>
      </c>
      <c r="L79" s="8">
        <f t="shared" si="16"/>
        <v>6.738169313902076E-2</v>
      </c>
      <c r="M79" s="8">
        <f t="shared" si="19"/>
        <v>0.70641361256544521</v>
      </c>
      <c r="N79" s="8">
        <f t="shared" si="8"/>
        <v>2.004609356994699</v>
      </c>
      <c r="O79" s="8">
        <f t="shared" si="10"/>
        <v>6.7370919881305644</v>
      </c>
      <c r="P79" s="8">
        <f t="shared" si="12"/>
        <v>16.570080862533693</v>
      </c>
    </row>
    <row r="80" spans="1:16" x14ac:dyDescent="0.25">
      <c r="A80" s="1">
        <f t="shared" si="14"/>
        <v>2006</v>
      </c>
      <c r="B80" s="2">
        <v>168884.33934842583</v>
      </c>
      <c r="C80" s="2">
        <f>+'Fuente PIB'!B80</f>
        <v>13.815</v>
      </c>
      <c r="D80" s="2">
        <f>+'Fuente PIB'!C80</f>
        <v>15.337999999999999</v>
      </c>
      <c r="E80" s="8">
        <f t="shared" si="17"/>
        <v>2.8498625360423802E-2</v>
      </c>
      <c r="F80" s="2">
        <f t="shared" si="13"/>
        <v>1222.4707879002956</v>
      </c>
      <c r="G80" s="8">
        <f t="shared" si="15"/>
        <v>0.15612557979315711</v>
      </c>
      <c r="H80" s="8">
        <f t="shared" si="18"/>
        <v>1.2261551319846178</v>
      </c>
      <c r="I80" s="8">
        <f t="shared" si="7"/>
        <v>8.1853196952059832</v>
      </c>
      <c r="J80" s="8">
        <f t="shared" si="9"/>
        <v>31.926053986967688</v>
      </c>
      <c r="K80" s="7">
        <f t="shared" si="11"/>
        <v>61.718343219986686</v>
      </c>
      <c r="L80" s="8">
        <f t="shared" si="16"/>
        <v>5.9676305898596294E-2</v>
      </c>
      <c r="M80" s="8">
        <f t="shared" si="19"/>
        <v>0.7112597547380155</v>
      </c>
      <c r="N80" s="8">
        <f t="shared" si="8"/>
        <v>2.0163755458515285</v>
      </c>
      <c r="O80" s="8">
        <f t="shared" si="10"/>
        <v>6.3758675920982375</v>
      </c>
      <c r="P80" s="8">
        <f t="shared" si="12"/>
        <v>15.992619926199261</v>
      </c>
    </row>
    <row r="81" spans="1:16" x14ac:dyDescent="0.25">
      <c r="A81" s="1">
        <f t="shared" si="14"/>
        <v>2007</v>
      </c>
      <c r="B81" s="2">
        <v>178147.19823435548</v>
      </c>
      <c r="C81" s="2">
        <f>+'Fuente PIB'!B81</f>
        <v>14.452</v>
      </c>
      <c r="D81" s="2">
        <f>+'Fuente PIB'!C81</f>
        <v>15.625999999999999</v>
      </c>
      <c r="E81" s="8">
        <f t="shared" si="17"/>
        <v>1.8776893988786014E-2</v>
      </c>
      <c r="F81" s="2">
        <f t="shared" si="13"/>
        <v>1232.6819695153299</v>
      </c>
      <c r="G81" s="8">
        <f t="shared" si="15"/>
        <v>5.484735246421768E-2</v>
      </c>
      <c r="H81" s="8">
        <f t="shared" si="18"/>
        <v>0.76422945005117704</v>
      </c>
      <c r="I81" s="8">
        <f t="shared" si="7"/>
        <v>8.1568480724116448</v>
      </c>
      <c r="J81" s="8">
        <f t="shared" si="9"/>
        <v>36.338045993316882</v>
      </c>
      <c r="K81" s="7">
        <f t="shared" si="11"/>
        <v>52.438362714456318</v>
      </c>
      <c r="L81" s="8">
        <f t="shared" si="16"/>
        <v>4.6109301483894249E-2</v>
      </c>
      <c r="M81" s="8">
        <f t="shared" si="19"/>
        <v>0.68477500582886464</v>
      </c>
      <c r="N81" s="8">
        <f t="shared" si="8"/>
        <v>1.9767250257466529</v>
      </c>
      <c r="O81" s="8">
        <f t="shared" si="10"/>
        <v>5.9414024975984638</v>
      </c>
      <c r="P81" s="8">
        <f t="shared" si="12"/>
        <v>15.804651162790698</v>
      </c>
    </row>
    <row r="82" spans="1:16" x14ac:dyDescent="0.25">
      <c r="A82" s="1">
        <f t="shared" si="14"/>
        <v>2008</v>
      </c>
      <c r="B82" s="2">
        <v>113030.22131020659</v>
      </c>
      <c r="C82" s="2">
        <f>+'Fuente PIB'!B82</f>
        <v>14.712999999999999</v>
      </c>
      <c r="D82" s="2">
        <f>+'Fuente PIB'!C82</f>
        <v>15.605</v>
      </c>
      <c r="E82" s="8">
        <f t="shared" si="17"/>
        <v>-1.3439139895046193E-3</v>
      </c>
      <c r="F82" s="2">
        <f t="shared" si="13"/>
        <v>768.23367980837759</v>
      </c>
      <c r="G82" s="8">
        <f t="shared" si="15"/>
        <v>-0.36552344111798196</v>
      </c>
      <c r="H82" s="8">
        <f t="shared" si="18"/>
        <v>-0.12780108927075995</v>
      </c>
      <c r="I82" s="8">
        <f t="shared" si="7"/>
        <v>3.9853658862020476</v>
      </c>
      <c r="J82" s="8">
        <f t="shared" si="9"/>
        <v>21.24230045229147</v>
      </c>
      <c r="K82" s="7">
        <f t="shared" si="11"/>
        <v>29.596426937742873</v>
      </c>
      <c r="L82" s="8">
        <f t="shared" si="16"/>
        <v>1.8059784112925525E-2</v>
      </c>
      <c r="M82" s="8">
        <f t="shared" si="19"/>
        <v>0.62341388061348324</v>
      </c>
      <c r="N82" s="8">
        <f t="shared" si="8"/>
        <v>1.8099694423223833</v>
      </c>
      <c r="O82" s="8">
        <f t="shared" si="10"/>
        <v>5.2555272108843534</v>
      </c>
      <c r="P82" s="8">
        <f t="shared" si="12"/>
        <v>14.635494155154092</v>
      </c>
    </row>
    <row r="83" spans="1:16" x14ac:dyDescent="0.25">
      <c r="A83" s="1">
        <f t="shared" si="14"/>
        <v>2009</v>
      </c>
      <c r="B83" s="2">
        <v>142344.87355944986</v>
      </c>
      <c r="C83" s="2">
        <f>+'Fuente PIB'!B83</f>
        <v>14.449</v>
      </c>
      <c r="D83" s="2">
        <f>+'Fuente PIB'!C83</f>
        <v>15.209</v>
      </c>
      <c r="E83" s="8">
        <f t="shared" si="17"/>
        <v>-2.5376481896827952E-2</v>
      </c>
      <c r="F83" s="2">
        <f t="shared" si="13"/>
        <v>985.15380690324491</v>
      </c>
      <c r="G83" s="8">
        <f t="shared" si="15"/>
        <v>0.25935233877663988</v>
      </c>
      <c r="H83" s="8">
        <f t="shared" si="18"/>
        <v>-9.1365720419483099E-2</v>
      </c>
      <c r="I83" s="8">
        <f t="shared" si="7"/>
        <v>3.7752982842168983</v>
      </c>
      <c r="J83" s="8">
        <f t="shared" si="9"/>
        <v>22.633997290045002</v>
      </c>
      <c r="K83" s="7">
        <f t="shared" si="11"/>
        <v>40.992434144104195</v>
      </c>
      <c r="L83" s="8">
        <f t="shared" si="16"/>
        <v>-1.7943315435329232E-2</v>
      </c>
      <c r="M83" s="8">
        <f t="shared" si="19"/>
        <v>0.500259578444606</v>
      </c>
      <c r="N83" s="8">
        <f t="shared" si="8"/>
        <v>1.5609712867777383</v>
      </c>
      <c r="O83" s="8">
        <f t="shared" si="10"/>
        <v>4.5001903311762472</v>
      </c>
      <c r="P83" s="8">
        <f t="shared" si="12"/>
        <v>13.193516699410608</v>
      </c>
    </row>
    <row r="84" spans="1:16" x14ac:dyDescent="0.25">
      <c r="A84" s="1">
        <f t="shared" si="14"/>
        <v>2010</v>
      </c>
      <c r="B84" s="2">
        <v>163441.93862372241</v>
      </c>
      <c r="C84" s="2">
        <f>+'Fuente PIB'!B84</f>
        <v>14.992000000000001</v>
      </c>
      <c r="D84" s="2">
        <f>+'Fuente PIB'!C84</f>
        <v>15.599</v>
      </c>
      <c r="E84" s="8">
        <f t="shared" si="17"/>
        <v>2.5642711552370301E-2</v>
      </c>
      <c r="F84" s="2">
        <f t="shared" si="13"/>
        <v>1090.1943611507631</v>
      </c>
      <c r="G84" s="8">
        <f t="shared" si="15"/>
        <v>0.14821092278719417</v>
      </c>
      <c r="H84" s="8">
        <f t="shared" si="18"/>
        <v>0.14688871718780638</v>
      </c>
      <c r="I84" s="8">
        <f t="shared" si="7"/>
        <v>4.6563868887491076</v>
      </c>
      <c r="J84" s="8">
        <f t="shared" si="9"/>
        <v>19.599509063168274</v>
      </c>
      <c r="K84" s="7">
        <f t="shared" si="11"/>
        <v>45.558167740112857</v>
      </c>
      <c r="L84" s="8">
        <f t="shared" si="16"/>
        <v>3.758045539483712E-2</v>
      </c>
      <c r="M84" s="8">
        <f t="shared" si="19"/>
        <v>0.46234880998829486</v>
      </c>
      <c r="N84" s="8">
        <f t="shared" si="8"/>
        <v>1.5141707194365255</v>
      </c>
      <c r="O84" s="8">
        <f t="shared" si="10"/>
        <v>4.2474623731186556</v>
      </c>
      <c r="P84" s="8">
        <f t="shared" si="12"/>
        <v>12.972041006523767</v>
      </c>
    </row>
    <row r="85" spans="1:16" x14ac:dyDescent="0.25">
      <c r="A85" s="1">
        <f t="shared" si="14"/>
        <v>2011</v>
      </c>
      <c r="B85" s="2">
        <v>166871.56296795449</v>
      </c>
      <c r="C85" s="2">
        <f>+'Fuente PIB'!B85</f>
        <v>15.542999999999999</v>
      </c>
      <c r="D85" s="2">
        <f>+'Fuente PIB'!C85</f>
        <v>15.840999999999999</v>
      </c>
      <c r="E85" s="8">
        <f t="shared" si="17"/>
        <v>1.5513814988140195E-2</v>
      </c>
      <c r="F85" s="2">
        <f t="shared" si="13"/>
        <v>1073.6123204526443</v>
      </c>
      <c r="G85" s="8">
        <f t="shared" si="15"/>
        <v>2.0983747336280612E-2</v>
      </c>
      <c r="H85" s="8">
        <f t="shared" si="18"/>
        <v>0.32836249663615047</v>
      </c>
      <c r="I85" s="8">
        <f t="shared" si="7"/>
        <v>3.4343579206970123</v>
      </c>
      <c r="J85" s="8">
        <f t="shared" si="9"/>
        <v>21.069560832871261</v>
      </c>
      <c r="K85" s="7">
        <f t="shared" si="11"/>
        <v>40.61675175238225</v>
      </c>
      <c r="L85" s="8">
        <f t="shared" si="16"/>
        <v>3.6752934898612422E-2</v>
      </c>
      <c r="M85" s="8">
        <f t="shared" si="19"/>
        <v>0.46881496881496854</v>
      </c>
      <c r="N85" s="8">
        <f t="shared" si="8"/>
        <v>1.5240337772003896</v>
      </c>
      <c r="O85" s="8">
        <f t="shared" si="10"/>
        <v>3.8465855940130966</v>
      </c>
      <c r="P85" s="8">
        <f t="shared" si="12"/>
        <v>12.341630901287553</v>
      </c>
    </row>
    <row r="86" spans="1:16" x14ac:dyDescent="0.25">
      <c r="A86" s="1">
        <f t="shared" si="14"/>
        <v>2012</v>
      </c>
      <c r="B86" s="2">
        <v>193388.43092558492</v>
      </c>
      <c r="C86" s="2">
        <f>+'Fuente PIB'!B86</f>
        <v>16.196999999999999</v>
      </c>
      <c r="D86" s="2">
        <f>+'Fuente PIB'!C86</f>
        <v>16.196999999999999</v>
      </c>
      <c r="E86" s="8">
        <f t="shared" si="17"/>
        <v>2.2473328703995987E-2</v>
      </c>
      <c r="F86" s="2">
        <f t="shared" si="13"/>
        <v>1193.9768532789092</v>
      </c>
      <c r="G86" s="8">
        <f t="shared" si="15"/>
        <v>0.15890585241730282</v>
      </c>
      <c r="H86" s="8">
        <f t="shared" si="18"/>
        <v>0.97279136990652471</v>
      </c>
      <c r="I86" s="8">
        <f t="shared" si="7"/>
        <v>3.7807471588753794</v>
      </c>
      <c r="J86" s="8">
        <f t="shared" si="9"/>
        <v>20.239614604678714</v>
      </c>
      <c r="K86" s="7">
        <f t="shared" si="11"/>
        <v>39.612816112502053</v>
      </c>
      <c r="L86" s="8">
        <f t="shared" si="16"/>
        <v>4.2076819146882771E-2</v>
      </c>
      <c r="M86" s="8">
        <f t="shared" si="19"/>
        <v>0.48107168983174819</v>
      </c>
      <c r="N86" s="8">
        <f t="shared" si="8"/>
        <v>1.4842024539877303</v>
      </c>
      <c r="O86" s="8">
        <f t="shared" si="10"/>
        <v>3.8436004784688995</v>
      </c>
      <c r="P86" s="8">
        <f t="shared" si="12"/>
        <v>11.663799843627835</v>
      </c>
    </row>
    <row r="87" spans="1:16" x14ac:dyDescent="0.25">
      <c r="A87" s="1">
        <f t="shared" si="14"/>
        <v>2013</v>
      </c>
      <c r="B87" s="2">
        <v>255553.30808629587</v>
      </c>
      <c r="C87" s="2">
        <f>+'Fuente PIB'!B87</f>
        <v>16.785</v>
      </c>
      <c r="D87" s="2">
        <f>+'Fuente PIB'!C87</f>
        <v>16.495000000000001</v>
      </c>
      <c r="E87" s="8">
        <f t="shared" si="17"/>
        <v>1.8398468852256711E-2</v>
      </c>
      <c r="F87" s="2">
        <f t="shared" si="13"/>
        <v>1522.5100273237763</v>
      </c>
      <c r="G87" s="8">
        <f t="shared" si="15"/>
        <v>0.32145085858125477</v>
      </c>
      <c r="H87" s="8">
        <f t="shared" si="18"/>
        <v>1.0310315922996414</v>
      </c>
      <c r="I87" s="8">
        <f t="shared" ref="I87:I94" si="20">+B87/B67-1</f>
        <v>4.7449230044610244</v>
      </c>
      <c r="J87" s="8">
        <f t="shared" si="9"/>
        <v>21.942422323151256</v>
      </c>
      <c r="K87" s="7">
        <f t="shared" si="11"/>
        <v>61.628798990362633</v>
      </c>
      <c r="L87" s="8">
        <f t="shared" si="16"/>
        <v>3.6303019077607024E-2</v>
      </c>
      <c r="M87" s="8">
        <f t="shared" si="19"/>
        <v>0.46491534299179604</v>
      </c>
      <c r="N87" s="8">
        <f t="shared" si="8"/>
        <v>1.4471497302813821</v>
      </c>
      <c r="O87" s="8">
        <f t="shared" si="10"/>
        <v>3.6188772702256466</v>
      </c>
      <c r="P87" s="8">
        <f t="shared" si="12"/>
        <v>10.778947368421052</v>
      </c>
    </row>
    <row r="88" spans="1:16" x14ac:dyDescent="0.25">
      <c r="A88" s="1">
        <f t="shared" si="14"/>
        <v>2014</v>
      </c>
      <c r="B88" s="2">
        <v>290115.4150110358</v>
      </c>
      <c r="C88" s="2">
        <f>+'Fuente PIB'!B88</f>
        <v>17.527000000000001</v>
      </c>
      <c r="D88" s="2">
        <f>+'Fuente PIB'!C88</f>
        <v>16.911999999999999</v>
      </c>
      <c r="E88" s="8">
        <f t="shared" si="17"/>
        <v>2.5280387996362341E-2</v>
      </c>
      <c r="F88" s="2">
        <f t="shared" si="13"/>
        <v>1655.2485594285147</v>
      </c>
      <c r="G88" s="8">
        <f t="shared" si="15"/>
        <v>0.13524421649462237</v>
      </c>
      <c r="H88" s="8">
        <f t="shared" si="18"/>
        <v>1.0820472026455032</v>
      </c>
      <c r="I88" s="8">
        <f t="shared" si="20"/>
        <v>5.4365471060281756</v>
      </c>
      <c r="J88" s="8">
        <f t="shared" si="9"/>
        <v>23.537163352412605</v>
      </c>
      <c r="K88" s="7">
        <f t="shared" si="11"/>
        <v>94.952355343940141</v>
      </c>
      <c r="L88" s="8">
        <f t="shared" si="16"/>
        <v>4.4206136431337528E-2</v>
      </c>
      <c r="M88" s="8">
        <f t="shared" si="19"/>
        <v>0.43499263140658262</v>
      </c>
      <c r="N88" s="8">
        <f t="shared" ref="N88:N94" si="21">+C88/C68-1</f>
        <v>1.405242212158639</v>
      </c>
      <c r="O88" s="8">
        <f t="shared" si="10"/>
        <v>3.3405151064883603</v>
      </c>
      <c r="P88" s="8">
        <f t="shared" si="12"/>
        <v>10.344336569579289</v>
      </c>
    </row>
    <row r="89" spans="1:16" x14ac:dyDescent="0.25">
      <c r="A89" s="1">
        <f t="shared" si="14"/>
        <v>2015</v>
      </c>
      <c r="B89" s="2">
        <v>294115.79221836175</v>
      </c>
      <c r="C89" s="2">
        <f>+'Fuente PIB'!B89</f>
        <v>18.238</v>
      </c>
      <c r="D89" s="2">
        <f>+'Fuente PIB'!C89</f>
        <v>17.431999999999999</v>
      </c>
      <c r="E89" s="8">
        <f t="shared" si="17"/>
        <v>3.0747398297067186E-2</v>
      </c>
      <c r="F89" s="2">
        <f t="shared" si="13"/>
        <v>1612.6537570915766</v>
      </c>
      <c r="G89" s="8">
        <f t="shared" si="15"/>
        <v>1.3788916411676233E-2</v>
      </c>
      <c r="H89" s="8">
        <f t="shared" si="18"/>
        <v>1.013418130518605</v>
      </c>
      <c r="I89" s="8">
        <f t="shared" si="20"/>
        <v>3.756216083541867</v>
      </c>
      <c r="J89" s="8">
        <f t="shared" si="9"/>
        <v>17.954909827382906</v>
      </c>
      <c r="K89" s="7">
        <f t="shared" si="11"/>
        <v>70.006487095876551</v>
      </c>
      <c r="L89" s="8">
        <f t="shared" si="16"/>
        <v>4.0565983910537895E-2</v>
      </c>
      <c r="M89" s="8">
        <f t="shared" si="19"/>
        <v>0.39894147426555171</v>
      </c>
      <c r="N89" s="8">
        <f t="shared" si="21"/>
        <v>1.3871727748691098</v>
      </c>
      <c r="O89" s="8">
        <f t="shared" si="10"/>
        <v>3.203272643466236</v>
      </c>
      <c r="P89" s="8">
        <f t="shared" si="12"/>
        <v>9.8237388724035597</v>
      </c>
    </row>
    <row r="90" spans="1:16" x14ac:dyDescent="0.25">
      <c r="A90" s="1">
        <f t="shared" si="14"/>
        <v>2016</v>
      </c>
      <c r="B90" s="2">
        <v>328742.28230178286</v>
      </c>
      <c r="C90" s="2">
        <f>+'Fuente PIB'!B90</f>
        <v>18.745000000000001</v>
      </c>
      <c r="D90" s="2">
        <f>+'Fuente PIB'!C90</f>
        <v>17.731000000000002</v>
      </c>
      <c r="E90" s="8">
        <f t="shared" si="17"/>
        <v>1.715236346948168E-2</v>
      </c>
      <c r="F90" s="2">
        <f t="shared" si="13"/>
        <v>1753.7598415672596</v>
      </c>
      <c r="G90" s="8">
        <f t="shared" si="15"/>
        <v>0.11773080874798181</v>
      </c>
      <c r="H90" s="8">
        <f t="shared" si="18"/>
        <v>0.94655279210675425</v>
      </c>
      <c r="I90" s="8">
        <f t="shared" si="20"/>
        <v>3.3333284878274378</v>
      </c>
      <c r="J90" s="8">
        <f t="shared" si="9"/>
        <v>16.879709699096367</v>
      </c>
      <c r="K90" s="7">
        <f t="shared" si="11"/>
        <v>63.092302321389681</v>
      </c>
      <c r="L90" s="8">
        <f t="shared" si="16"/>
        <v>2.7799100778594266E-2</v>
      </c>
      <c r="M90" s="8">
        <f t="shared" si="19"/>
        <v>0.35685848715164692</v>
      </c>
      <c r="N90" s="8">
        <f t="shared" si="21"/>
        <v>1.3219373219373218</v>
      </c>
      <c r="O90" s="8">
        <f t="shared" si="10"/>
        <v>3.0927947598253276</v>
      </c>
      <c r="P90" s="8">
        <f t="shared" si="12"/>
        <v>9.0080085424452747</v>
      </c>
    </row>
    <row r="91" spans="1:16" x14ac:dyDescent="0.25">
      <c r="A91" s="1">
        <f t="shared" si="14"/>
        <v>2017</v>
      </c>
      <c r="B91" s="2">
        <v>399768.63507184375</v>
      </c>
      <c r="C91" s="2">
        <f>+'Fuente PIB'!B91</f>
        <v>19.542999999999999</v>
      </c>
      <c r="D91" s="2">
        <f>+'Fuente PIB'!C91</f>
        <v>18.143999999999998</v>
      </c>
      <c r="E91" s="8">
        <f t="shared" si="17"/>
        <v>2.3292538491906711E-2</v>
      </c>
      <c r="F91" s="2">
        <f t="shared" si="13"/>
        <v>2045.5847877595238</v>
      </c>
      <c r="G91" s="8">
        <f t="shared" si="15"/>
        <v>0.21605481434499274</v>
      </c>
      <c r="H91" s="8">
        <f t="shared" si="18"/>
        <v>1.2440354888205523</v>
      </c>
      <c r="I91" s="8">
        <f t="shared" si="20"/>
        <v>2.9589934963372073</v>
      </c>
      <c r="J91" s="8">
        <f t="shared" si="9"/>
        <v>19.5482920402298</v>
      </c>
      <c r="K91" s="7">
        <f t="shared" si="11"/>
        <v>82.787900292217103</v>
      </c>
      <c r="L91" s="8">
        <f t="shared" si="16"/>
        <v>4.2571352360629477E-2</v>
      </c>
      <c r="M91" s="8">
        <f t="shared" si="19"/>
        <v>0.35226958206476611</v>
      </c>
      <c r="N91" s="8">
        <f t="shared" si="21"/>
        <v>1.2782699930053627</v>
      </c>
      <c r="O91" s="8">
        <f t="shared" si="10"/>
        <v>3.0253347064881559</v>
      </c>
      <c r="P91" s="8">
        <f t="shared" si="12"/>
        <v>8.386647454370797</v>
      </c>
    </row>
    <row r="92" spans="1:16" x14ac:dyDescent="0.25">
      <c r="A92" s="1">
        <f t="shared" si="14"/>
        <v>2018</v>
      </c>
      <c r="B92" s="2">
        <v>382870.93740858353</v>
      </c>
      <c r="C92" s="2">
        <f>+'Fuente PIB'!B92</f>
        <v>20.611999999999998</v>
      </c>
      <c r="D92" s="2">
        <f>+'Fuente PIB'!C92</f>
        <v>18.687999999999999</v>
      </c>
      <c r="E92" s="8">
        <f t="shared" si="17"/>
        <v>2.9982363315696592E-2</v>
      </c>
      <c r="F92" s="2">
        <f t="shared" si="13"/>
        <v>1857.5147361177158</v>
      </c>
      <c r="G92" s="8">
        <f t="shared" si="15"/>
        <v>-4.2268692890885418E-2</v>
      </c>
      <c r="H92" s="8">
        <f t="shared" si="18"/>
        <v>2.3873324582618545</v>
      </c>
      <c r="I92" s="8">
        <f t="shared" si="20"/>
        <v>1.9544276803737883</v>
      </c>
      <c r="J92" s="8">
        <f t="shared" si="9"/>
        <v>15.887091682643572</v>
      </c>
      <c r="K92" s="7">
        <f t="shared" si="11"/>
        <v>74.342066268459234</v>
      </c>
      <c r="L92" s="8">
        <f t="shared" si="16"/>
        <v>5.4699892544645135E-2</v>
      </c>
      <c r="M92" s="8">
        <f t="shared" si="19"/>
        <v>0.40093794603411936</v>
      </c>
      <c r="N92" s="8">
        <f t="shared" si="21"/>
        <v>1.2743021074699326</v>
      </c>
      <c r="O92" s="8">
        <f t="shared" si="10"/>
        <v>2.9365928189457602</v>
      </c>
      <c r="P92" s="8">
        <f t="shared" si="12"/>
        <v>7.7636054421768712</v>
      </c>
    </row>
    <row r="93" spans="1:16" x14ac:dyDescent="0.25">
      <c r="A93" s="1">
        <f t="shared" si="14"/>
        <v>2019</v>
      </c>
      <c r="B93" s="2">
        <v>502371.38919333258</v>
      </c>
      <c r="C93" s="2">
        <f>+'Fuente PIB'!B93</f>
        <v>21.433</v>
      </c>
      <c r="D93" s="2">
        <f>+'Fuente PIB'!C93</f>
        <v>19.091999999999999</v>
      </c>
      <c r="E93" s="8">
        <f t="shared" si="17"/>
        <v>2.1618150684931559E-2</v>
      </c>
      <c r="F93" s="2">
        <f t="shared" si="13"/>
        <v>2343.9154070514278</v>
      </c>
      <c r="G93" s="8">
        <f t="shared" si="15"/>
        <v>0.31211679996808761</v>
      </c>
      <c r="H93" s="8">
        <f t="shared" si="18"/>
        <v>2.5292552280326333</v>
      </c>
      <c r="I93" s="8">
        <f t="shared" si="20"/>
        <v>2.2068022815792045</v>
      </c>
      <c r="J93" s="8">
        <f t="shared" si="9"/>
        <v>15.853246434987753</v>
      </c>
      <c r="K93" s="7">
        <f t="shared" si="11"/>
        <v>82.410408495200414</v>
      </c>
      <c r="L93" s="8">
        <f t="shared" si="16"/>
        <v>3.9831166310887012E-2</v>
      </c>
      <c r="M93" s="8">
        <f t="shared" si="19"/>
        <v>0.48335524949823516</v>
      </c>
      <c r="N93" s="8">
        <f t="shared" si="21"/>
        <v>1.2254179212958154</v>
      </c>
      <c r="O93" s="8">
        <f t="shared" si="10"/>
        <v>2.7988302020560081</v>
      </c>
      <c r="P93" s="8">
        <f t="shared" si="12"/>
        <v>7.158736200989722</v>
      </c>
    </row>
    <row r="94" spans="1:16" x14ac:dyDescent="0.25">
      <c r="A94" s="1">
        <f t="shared" si="14"/>
        <v>2020</v>
      </c>
      <c r="B94" s="2">
        <v>592914.79859087302</v>
      </c>
      <c r="C94" s="2">
        <f>+'Fuente PIB'!B94</f>
        <v>20.94</v>
      </c>
      <c r="D94" s="2">
        <f>+'Fuente PIB'!C94</f>
        <v>18.423779999999997</v>
      </c>
      <c r="E94" s="8">
        <f t="shared" si="17"/>
        <v>-3.5000000000000031E-2</v>
      </c>
      <c r="F94" s="2">
        <f t="shared" si="13"/>
        <v>2831.4937850566998</v>
      </c>
      <c r="G94" s="8">
        <f t="shared" si="15"/>
        <v>0.18023201827422475</v>
      </c>
      <c r="H94" s="8">
        <f t="shared" si="18"/>
        <v>2.6276784501185286</v>
      </c>
      <c r="I94" s="8">
        <f t="shared" si="20"/>
        <v>3.1605434840262889</v>
      </c>
      <c r="J94" s="8">
        <f t="shared" si="9"/>
        <v>19.51955282184813</v>
      </c>
      <c r="K94" s="7">
        <f t="shared" si="11"/>
        <v>73.728395111476871</v>
      </c>
      <c r="L94" s="8">
        <f t="shared" si="16"/>
        <v>-2.3001912937992697E-2</v>
      </c>
      <c r="M94" s="8">
        <f t="shared" si="19"/>
        <v>0.39674493062966909</v>
      </c>
      <c r="N94" s="8">
        <f t="shared" si="21"/>
        <v>1.0425282871634804</v>
      </c>
      <c r="O94" s="8">
        <f t="shared" si="10"/>
        <v>2.5116552071105152</v>
      </c>
      <c r="P94" s="8">
        <f t="shared" si="12"/>
        <v>6.3293664683234159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4"/>
  <sheetViews>
    <sheetView topLeftCell="A58" workbookViewId="0">
      <selection activeCell="B95" sqref="B95"/>
    </sheetView>
  </sheetViews>
  <sheetFormatPr baseColWidth="10" defaultRowHeight="15" x14ac:dyDescent="0.25"/>
  <cols>
    <col min="1" max="1" width="11.42578125" style="1"/>
    <col min="2" max="2" width="11.42578125" style="2"/>
    <col min="3" max="4" width="20.7109375" style="2" bestFit="1" customWidth="1"/>
    <col min="5" max="5" width="25.42578125" style="8" bestFit="1" customWidth="1"/>
    <col min="6" max="6" width="19.7109375" style="1" bestFit="1" customWidth="1"/>
    <col min="7" max="7" width="14.7109375" style="2" bestFit="1" customWidth="1"/>
    <col min="8" max="11" width="16.7109375" style="1" bestFit="1" customWidth="1"/>
    <col min="12" max="12" width="10.42578125" style="1" bestFit="1" customWidth="1"/>
    <col min="13" max="16" width="12.28515625" style="1" bestFit="1" customWidth="1"/>
    <col min="17" max="16384" width="11.42578125" style="1"/>
  </cols>
  <sheetData>
    <row r="1" spans="1:16" s="4" customFormat="1" x14ac:dyDescent="0.25">
      <c r="A1" s="15" t="s">
        <v>1</v>
      </c>
      <c r="B1" s="16" t="s">
        <v>0</v>
      </c>
      <c r="C1" s="16" t="str">
        <f>+'Fuente PIB'!B2</f>
        <v>PIB nominal (billones)</v>
      </c>
      <c r="D1" s="16" t="str">
        <f>+'Fuente PIB'!C2</f>
        <v>PIB real (billones)</v>
      </c>
      <c r="E1" s="17" t="str">
        <f>+'Fuente PIB'!D2</f>
        <v>Tasa de crecimiento del PIB</v>
      </c>
      <c r="F1" s="16" t="s">
        <v>74</v>
      </c>
      <c r="G1" s="18" t="s">
        <v>75</v>
      </c>
      <c r="H1" s="18" t="s">
        <v>78</v>
      </c>
      <c r="I1" s="18" t="s">
        <v>79</v>
      </c>
      <c r="J1" s="18" t="s">
        <v>80</v>
      </c>
      <c r="K1" s="18" t="s">
        <v>81</v>
      </c>
      <c r="L1" s="15" t="s">
        <v>76</v>
      </c>
      <c r="M1" s="15" t="s">
        <v>77</v>
      </c>
      <c r="N1" s="15" t="s">
        <v>82</v>
      </c>
      <c r="O1" s="15" t="s">
        <v>83</v>
      </c>
      <c r="P1" s="15" t="s">
        <v>84</v>
      </c>
    </row>
    <row r="2" spans="1:16" x14ac:dyDescent="0.25">
      <c r="A2" s="1">
        <v>1928</v>
      </c>
      <c r="B2" s="2">
        <v>24.35</v>
      </c>
    </row>
    <row r="3" spans="1:16" x14ac:dyDescent="0.25">
      <c r="A3" s="1">
        <f>+A2+1</f>
        <v>1929</v>
      </c>
      <c r="B3" s="2">
        <v>21.45</v>
      </c>
      <c r="C3" s="2">
        <f>+'Fuente PIB'!B3</f>
        <v>0.105</v>
      </c>
      <c r="D3" s="2">
        <f>+'Fuente PIB'!C3</f>
        <v>1.109</v>
      </c>
      <c r="E3" s="8" t="str">
        <f>+'Fuente PIB'!D3</f>
        <v>NA</v>
      </c>
      <c r="F3" s="2">
        <f t="shared" ref="F3:F34" si="0">+(B3/C3)/10</f>
        <v>20.428571428571427</v>
      </c>
      <c r="G3" s="8">
        <f>+B3/B2-1</f>
        <v>-0.11909650924024651</v>
      </c>
      <c r="L3" s="8"/>
    </row>
    <row r="4" spans="1:16" x14ac:dyDescent="0.25">
      <c r="A4" s="1">
        <f t="shared" ref="A4:A67" si="1">+A3+1</f>
        <v>1930</v>
      </c>
      <c r="B4" s="2">
        <v>15.34</v>
      </c>
      <c r="C4" s="2">
        <f>+'Fuente PIB'!B4</f>
        <v>9.1999999999999998E-2</v>
      </c>
      <c r="D4" s="2">
        <f>+'Fuente PIB'!C4</f>
        <v>1.0149999999999999</v>
      </c>
      <c r="E4" s="8">
        <f>+D4/D3-1</f>
        <v>-8.4761045987376105E-2</v>
      </c>
      <c r="F4" s="2">
        <f t="shared" si="0"/>
        <v>16.673913043478262</v>
      </c>
      <c r="G4" s="8">
        <f t="shared" ref="G4:G67" si="2">+B4/B3-1</f>
        <v>-0.2848484848484848</v>
      </c>
      <c r="L4" s="8">
        <f t="shared" ref="L4:L67" si="3">+C4/C3-1</f>
        <v>-0.12380952380952381</v>
      </c>
    </row>
    <row r="5" spans="1:16" x14ac:dyDescent="0.25">
      <c r="A5" s="1">
        <f t="shared" si="1"/>
        <v>1931</v>
      </c>
      <c r="B5" s="2">
        <v>8.1199999999999992</v>
      </c>
      <c r="C5" s="2">
        <f>+'Fuente PIB'!B5</f>
        <v>7.6999999999999999E-2</v>
      </c>
      <c r="D5" s="2">
        <f>+'Fuente PIB'!C5</f>
        <v>0.95</v>
      </c>
      <c r="E5" s="8">
        <f t="shared" ref="E5:E68" si="4">+D5/D4-1</f>
        <v>-6.4039408866994996E-2</v>
      </c>
      <c r="F5" s="2">
        <f t="shared" si="0"/>
        <v>10.545454545454543</v>
      </c>
      <c r="G5" s="8">
        <f t="shared" si="2"/>
        <v>-0.47066492829204698</v>
      </c>
      <c r="L5" s="8">
        <f t="shared" si="3"/>
        <v>-0.16304347826086951</v>
      </c>
    </row>
    <row r="6" spans="1:16" x14ac:dyDescent="0.25">
      <c r="A6" s="1">
        <f t="shared" si="1"/>
        <v>1932</v>
      </c>
      <c r="B6" s="2">
        <v>6.92</v>
      </c>
      <c r="C6" s="2">
        <f>+'Fuente PIB'!B6</f>
        <v>0.06</v>
      </c>
      <c r="D6" s="2">
        <f>+'Fuente PIB'!C6</f>
        <v>0.82799999999999996</v>
      </c>
      <c r="E6" s="8">
        <f t="shared" si="4"/>
        <v>-0.12842105263157899</v>
      </c>
      <c r="F6" s="2">
        <f t="shared" si="0"/>
        <v>11.533333333333335</v>
      </c>
      <c r="G6" s="8">
        <f t="shared" si="2"/>
        <v>-0.14778325123152702</v>
      </c>
      <c r="L6" s="8">
        <f t="shared" si="3"/>
        <v>-0.22077922077922085</v>
      </c>
    </row>
    <row r="7" spans="1:16" x14ac:dyDescent="0.25">
      <c r="A7" s="1">
        <f t="shared" si="1"/>
        <v>1933</v>
      </c>
      <c r="B7" s="2">
        <v>9.9700000000000006</v>
      </c>
      <c r="C7" s="2">
        <f>+'Fuente PIB'!B7</f>
        <v>5.7000000000000002E-2</v>
      </c>
      <c r="D7" s="2">
        <f>+'Fuente PIB'!C7</f>
        <v>0.81699999999999995</v>
      </c>
      <c r="E7" s="8">
        <f t="shared" si="4"/>
        <v>-1.3285024154589431E-2</v>
      </c>
      <c r="F7" s="2">
        <f t="shared" si="0"/>
        <v>17.491228070175438</v>
      </c>
      <c r="G7" s="8">
        <f t="shared" si="2"/>
        <v>0.44075144508670538</v>
      </c>
      <c r="L7" s="8">
        <f t="shared" si="3"/>
        <v>-4.9999999999999933E-2</v>
      </c>
    </row>
    <row r="8" spans="1:16" x14ac:dyDescent="0.25">
      <c r="A8" s="1">
        <f t="shared" si="1"/>
        <v>1934</v>
      </c>
      <c r="B8" s="2">
        <v>9.5</v>
      </c>
      <c r="C8" s="2">
        <f>+'Fuente PIB'!B8</f>
        <v>6.7000000000000004E-2</v>
      </c>
      <c r="D8" s="2">
        <f>+'Fuente PIB'!C8</f>
        <v>0.90600000000000003</v>
      </c>
      <c r="E8" s="8">
        <f t="shared" si="4"/>
        <v>0.10893512851897191</v>
      </c>
      <c r="F8" s="2">
        <f t="shared" si="0"/>
        <v>14.17910447761194</v>
      </c>
      <c r="G8" s="8">
        <f t="shared" si="2"/>
        <v>-4.7141424272818533E-2</v>
      </c>
      <c r="L8" s="8">
        <f t="shared" si="3"/>
        <v>0.17543859649122817</v>
      </c>
    </row>
    <row r="9" spans="1:16" x14ac:dyDescent="0.25">
      <c r="A9" s="1">
        <f t="shared" si="1"/>
        <v>1935</v>
      </c>
      <c r="B9" s="2">
        <v>13.43</v>
      </c>
      <c r="C9" s="2">
        <f>+'Fuente PIB'!B9</f>
        <v>7.3999999999999996E-2</v>
      </c>
      <c r="D9" s="2">
        <f>+'Fuente PIB'!C9</f>
        <v>0.98599999999999999</v>
      </c>
      <c r="E9" s="8">
        <f t="shared" si="4"/>
        <v>8.8300220750551883E-2</v>
      </c>
      <c r="F9" s="2">
        <f t="shared" si="0"/>
        <v>18.148648648648649</v>
      </c>
      <c r="G9" s="8">
        <f t="shared" si="2"/>
        <v>0.41368421052631565</v>
      </c>
      <c r="L9" s="8">
        <f t="shared" si="3"/>
        <v>0.10447761194029836</v>
      </c>
    </row>
    <row r="10" spans="1:16" x14ac:dyDescent="0.25">
      <c r="A10" s="1">
        <f t="shared" si="1"/>
        <v>1936</v>
      </c>
      <c r="B10" s="2">
        <v>17.18</v>
      </c>
      <c r="C10" s="2">
        <f>+'Fuente PIB'!B10</f>
        <v>8.5000000000000006E-2</v>
      </c>
      <c r="D10" s="2">
        <f>+'Fuente PIB'!C10</f>
        <v>1.113</v>
      </c>
      <c r="E10" s="8">
        <f t="shared" si="4"/>
        <v>0.12880324543610544</v>
      </c>
      <c r="F10" s="2">
        <f t="shared" si="0"/>
        <v>20.211764705882352</v>
      </c>
      <c r="G10" s="8">
        <f t="shared" si="2"/>
        <v>0.2792256142963514</v>
      </c>
      <c r="L10" s="8">
        <f t="shared" si="3"/>
        <v>0.14864864864864868</v>
      </c>
    </row>
    <row r="11" spans="1:16" x14ac:dyDescent="0.25">
      <c r="A11" s="1">
        <f t="shared" si="1"/>
        <v>1937</v>
      </c>
      <c r="B11" s="2">
        <v>10.55</v>
      </c>
      <c r="C11" s="2">
        <f>+'Fuente PIB'!B11</f>
        <v>9.2999999999999999E-2</v>
      </c>
      <c r="D11" s="2">
        <f>+'Fuente PIB'!C11</f>
        <v>1.17</v>
      </c>
      <c r="E11" s="8">
        <f t="shared" si="4"/>
        <v>5.1212938005390729E-2</v>
      </c>
      <c r="F11" s="2">
        <f t="shared" si="0"/>
        <v>11.344086021505378</v>
      </c>
      <c r="G11" s="8">
        <f t="shared" si="2"/>
        <v>-0.38591385331781136</v>
      </c>
      <c r="L11" s="8">
        <f t="shared" si="3"/>
        <v>9.4117647058823417E-2</v>
      </c>
    </row>
    <row r="12" spans="1:16" x14ac:dyDescent="0.25">
      <c r="A12" s="1">
        <f t="shared" si="1"/>
        <v>1938</v>
      </c>
      <c r="B12" s="2">
        <v>13.14</v>
      </c>
      <c r="C12" s="2">
        <f>+'Fuente PIB'!B12</f>
        <v>8.6999999999999994E-2</v>
      </c>
      <c r="D12" s="2">
        <f>+'Fuente PIB'!C12</f>
        <v>1.1319999999999999</v>
      </c>
      <c r="E12" s="8">
        <f t="shared" si="4"/>
        <v>-3.2478632478632474E-2</v>
      </c>
      <c r="F12" s="2">
        <f t="shared" si="0"/>
        <v>15.103448275862069</v>
      </c>
      <c r="G12" s="8">
        <f t="shared" si="2"/>
        <v>0.24549763033175354</v>
      </c>
      <c r="H12" s="8">
        <f>+B12/B2-1</f>
        <v>-0.46036960985626285</v>
      </c>
      <c r="I12" s="8"/>
      <c r="L12" s="8">
        <f t="shared" si="3"/>
        <v>-6.4516129032258118E-2</v>
      </c>
    </row>
    <row r="13" spans="1:16" x14ac:dyDescent="0.25">
      <c r="A13" s="1">
        <f t="shared" si="1"/>
        <v>1939</v>
      </c>
      <c r="B13" s="2">
        <v>12.46</v>
      </c>
      <c r="C13" s="2">
        <f>+'Fuente PIB'!B13</f>
        <v>9.2999999999999999E-2</v>
      </c>
      <c r="D13" s="2">
        <f>+'Fuente PIB'!C13</f>
        <v>1.222</v>
      </c>
      <c r="E13" s="8">
        <f t="shared" si="4"/>
        <v>7.9505300353357011E-2</v>
      </c>
      <c r="F13" s="2">
        <f t="shared" si="0"/>
        <v>13.397849462365594</v>
      </c>
      <c r="G13" s="8">
        <f t="shared" si="2"/>
        <v>-5.1750380517503802E-2</v>
      </c>
      <c r="H13" s="8">
        <f t="shared" ref="H13:H76" si="5">+B13/B3-1</f>
        <v>-0.41911421911421909</v>
      </c>
      <c r="L13" s="8">
        <f t="shared" si="3"/>
        <v>6.8965517241379448E-2</v>
      </c>
      <c r="M13" s="8">
        <f>+C13/C3-1</f>
        <v>-0.11428571428571421</v>
      </c>
    </row>
    <row r="14" spans="1:16" x14ac:dyDescent="0.25">
      <c r="A14" s="1">
        <f t="shared" si="1"/>
        <v>1940</v>
      </c>
      <c r="B14" s="2">
        <v>10.58</v>
      </c>
      <c r="C14" s="2">
        <f>+'Fuente PIB'!B14</f>
        <v>0.10299999999999999</v>
      </c>
      <c r="D14" s="2">
        <f>+'Fuente PIB'!C14</f>
        <v>1.33</v>
      </c>
      <c r="E14" s="8">
        <f t="shared" si="4"/>
        <v>8.8379705400982056E-2</v>
      </c>
      <c r="F14" s="2">
        <f t="shared" si="0"/>
        <v>10.271844660194175</v>
      </c>
      <c r="G14" s="8">
        <f t="shared" si="2"/>
        <v>-0.15088282504012851</v>
      </c>
      <c r="H14" s="8">
        <f t="shared" si="5"/>
        <v>-0.31029986962190348</v>
      </c>
      <c r="L14" s="8">
        <f t="shared" si="3"/>
        <v>0.10752688172043001</v>
      </c>
      <c r="M14" s="8">
        <f t="shared" ref="M14:M77" si="6">+C14/C4-1</f>
        <v>0.11956521739130421</v>
      </c>
    </row>
    <row r="15" spans="1:16" x14ac:dyDescent="0.25">
      <c r="A15" s="1">
        <f t="shared" si="1"/>
        <v>1941</v>
      </c>
      <c r="B15" s="2">
        <v>8.69</v>
      </c>
      <c r="C15" s="2">
        <f>+'Fuente PIB'!B15</f>
        <v>0.129</v>
      </c>
      <c r="D15" s="2">
        <f>+'Fuente PIB'!C15</f>
        <v>1.5660000000000001</v>
      </c>
      <c r="E15" s="8">
        <f t="shared" si="4"/>
        <v>0.1774436090225564</v>
      </c>
      <c r="F15" s="2">
        <f t="shared" si="0"/>
        <v>6.7364341085271304</v>
      </c>
      <c r="G15" s="8">
        <f t="shared" si="2"/>
        <v>-0.17863894139886582</v>
      </c>
      <c r="H15" s="8">
        <f t="shared" si="5"/>
        <v>7.0197044334975311E-2</v>
      </c>
      <c r="L15" s="8">
        <f t="shared" si="3"/>
        <v>0.25242718446601953</v>
      </c>
      <c r="M15" s="8">
        <f t="shared" si="6"/>
        <v>0.67532467532467533</v>
      </c>
    </row>
    <row r="16" spans="1:16" x14ac:dyDescent="0.25">
      <c r="A16" s="1">
        <f t="shared" si="1"/>
        <v>1942</v>
      </c>
      <c r="B16" s="2">
        <v>9.77</v>
      </c>
      <c r="C16" s="2">
        <f>+'Fuente PIB'!B16</f>
        <v>0.16600000000000001</v>
      </c>
      <c r="D16" s="2">
        <f>+'Fuente PIB'!C16</f>
        <v>1.8620000000000001</v>
      </c>
      <c r="E16" s="8">
        <f t="shared" si="4"/>
        <v>0.18901660280970622</v>
      </c>
      <c r="F16" s="2">
        <f t="shared" si="0"/>
        <v>5.8855421686746983</v>
      </c>
      <c r="G16" s="8">
        <f t="shared" si="2"/>
        <v>0.12428078250863073</v>
      </c>
      <c r="H16" s="8">
        <f t="shared" si="5"/>
        <v>0.41184971098265888</v>
      </c>
      <c r="L16" s="8">
        <f t="shared" si="3"/>
        <v>0.28682170542635665</v>
      </c>
      <c r="M16" s="8">
        <f t="shared" si="6"/>
        <v>1.7666666666666671</v>
      </c>
    </row>
    <row r="17" spans="1:16" x14ac:dyDescent="0.25">
      <c r="A17" s="1">
        <f t="shared" si="1"/>
        <v>1943</v>
      </c>
      <c r="B17" s="2">
        <v>11.67</v>
      </c>
      <c r="C17" s="2">
        <f>+'Fuente PIB'!B17</f>
        <v>0.20300000000000001</v>
      </c>
      <c r="D17" s="2">
        <f>+'Fuente PIB'!C17</f>
        <v>2.1779999999999999</v>
      </c>
      <c r="E17" s="8">
        <f t="shared" si="4"/>
        <v>0.16970998925886138</v>
      </c>
      <c r="F17" s="2">
        <f t="shared" si="0"/>
        <v>5.7487684729064039</v>
      </c>
      <c r="G17" s="8">
        <f t="shared" si="2"/>
        <v>0.19447287615148423</v>
      </c>
      <c r="H17" s="8">
        <f t="shared" si="5"/>
        <v>0.1705115346038113</v>
      </c>
      <c r="L17" s="8">
        <f t="shared" si="3"/>
        <v>0.22289156626506035</v>
      </c>
      <c r="M17" s="8">
        <f t="shared" si="6"/>
        <v>2.5614035087719298</v>
      </c>
    </row>
    <row r="18" spans="1:16" x14ac:dyDescent="0.25">
      <c r="A18" s="1">
        <f t="shared" si="1"/>
        <v>1944</v>
      </c>
      <c r="B18" s="2">
        <v>13.28</v>
      </c>
      <c r="C18" s="2">
        <f>+'Fuente PIB'!B18</f>
        <v>0.224</v>
      </c>
      <c r="D18" s="2">
        <f>+'Fuente PIB'!C18</f>
        <v>2.3519999999999999</v>
      </c>
      <c r="E18" s="8">
        <f t="shared" si="4"/>
        <v>7.9889807162534465E-2</v>
      </c>
      <c r="F18" s="2">
        <f t="shared" si="0"/>
        <v>5.9285714285714288</v>
      </c>
      <c r="G18" s="8">
        <f t="shared" si="2"/>
        <v>0.13796058269065981</v>
      </c>
      <c r="H18" s="8">
        <f t="shared" si="5"/>
        <v>0.3978947368421053</v>
      </c>
      <c r="L18" s="8">
        <f t="shared" si="3"/>
        <v>0.10344827586206895</v>
      </c>
      <c r="M18" s="8">
        <f t="shared" si="6"/>
        <v>2.3432835820895521</v>
      </c>
    </row>
    <row r="19" spans="1:16" x14ac:dyDescent="0.25">
      <c r="A19" s="1">
        <f t="shared" si="1"/>
        <v>1945</v>
      </c>
      <c r="B19" s="2">
        <v>17.36</v>
      </c>
      <c r="C19" s="2">
        <f>+'Fuente PIB'!B19</f>
        <v>0.22800000000000001</v>
      </c>
      <c r="D19" s="2">
        <f>+'Fuente PIB'!C19</f>
        <v>2.3290000000000002</v>
      </c>
      <c r="E19" s="8">
        <f t="shared" si="4"/>
        <v>-9.7789115646257363E-3</v>
      </c>
      <c r="F19" s="2">
        <f t="shared" si="0"/>
        <v>7.614035087719297</v>
      </c>
      <c r="G19" s="8">
        <f t="shared" si="2"/>
        <v>0.30722891566265065</v>
      </c>
      <c r="H19" s="8">
        <f t="shared" si="5"/>
        <v>0.29262844378257635</v>
      </c>
      <c r="L19" s="8">
        <f t="shared" si="3"/>
        <v>1.7857142857142794E-2</v>
      </c>
      <c r="M19" s="8">
        <f t="shared" si="6"/>
        <v>2.0810810810810811</v>
      </c>
    </row>
    <row r="20" spans="1:16" x14ac:dyDescent="0.25">
      <c r="A20" s="1">
        <f t="shared" si="1"/>
        <v>1946</v>
      </c>
      <c r="B20" s="2">
        <v>15.3</v>
      </c>
      <c r="C20" s="2">
        <f>+'Fuente PIB'!B20</f>
        <v>0.22800000000000001</v>
      </c>
      <c r="D20" s="2">
        <f>+'Fuente PIB'!C20</f>
        <v>2.0579999999999998</v>
      </c>
      <c r="E20" s="8">
        <f t="shared" si="4"/>
        <v>-0.11635895234006022</v>
      </c>
      <c r="F20" s="2">
        <f t="shared" si="0"/>
        <v>6.7105263157894743</v>
      </c>
      <c r="G20" s="8">
        <f t="shared" si="2"/>
        <v>-0.11866359447004604</v>
      </c>
      <c r="H20" s="8">
        <f t="shared" si="5"/>
        <v>-0.10942956926658898</v>
      </c>
      <c r="L20" s="8">
        <f t="shared" si="3"/>
        <v>0</v>
      </c>
      <c r="M20" s="8">
        <f t="shared" si="6"/>
        <v>1.6823529411764704</v>
      </c>
    </row>
    <row r="21" spans="1:16" x14ac:dyDescent="0.25">
      <c r="A21" s="1">
        <f t="shared" si="1"/>
        <v>1947</v>
      </c>
      <c r="B21" s="2">
        <v>15.3</v>
      </c>
      <c r="C21" s="2">
        <f>+'Fuente PIB'!B21</f>
        <v>0.25</v>
      </c>
      <c r="D21" s="2">
        <f>+'Fuente PIB'!C21</f>
        <v>2.0350000000000001</v>
      </c>
      <c r="E21" s="8">
        <f t="shared" si="4"/>
        <v>-1.1175898931000794E-2</v>
      </c>
      <c r="F21" s="2">
        <f t="shared" si="0"/>
        <v>6.12</v>
      </c>
      <c r="G21" s="8">
        <f t="shared" si="2"/>
        <v>0</v>
      </c>
      <c r="H21" s="8">
        <f t="shared" si="5"/>
        <v>0.45023696682464442</v>
      </c>
      <c r="L21" s="8">
        <f t="shared" si="3"/>
        <v>9.6491228070175294E-2</v>
      </c>
      <c r="M21" s="8">
        <f t="shared" si="6"/>
        <v>1.6881720430107525</v>
      </c>
    </row>
    <row r="22" spans="1:16" x14ac:dyDescent="0.25">
      <c r="A22" s="1">
        <f t="shared" si="1"/>
        <v>1948</v>
      </c>
      <c r="B22" s="2">
        <v>15.2</v>
      </c>
      <c r="C22" s="2">
        <f>+'Fuente PIB'!B22</f>
        <v>0.27500000000000002</v>
      </c>
      <c r="D22" s="2">
        <f>+'Fuente PIB'!C22</f>
        <v>2.1190000000000002</v>
      </c>
      <c r="E22" s="8">
        <f t="shared" si="4"/>
        <v>4.1277641277641219E-2</v>
      </c>
      <c r="F22" s="2">
        <f t="shared" si="0"/>
        <v>5.5272727272727264</v>
      </c>
      <c r="G22" s="8">
        <f t="shared" si="2"/>
        <v>-6.5359477124183885E-3</v>
      </c>
      <c r="H22" s="8">
        <f t="shared" si="5"/>
        <v>0.15677321156773205</v>
      </c>
      <c r="I22" s="8">
        <f>+B22/B2-1</f>
        <v>-0.37577002053388098</v>
      </c>
      <c r="L22" s="8">
        <f t="shared" si="3"/>
        <v>0.10000000000000009</v>
      </c>
      <c r="M22" s="8">
        <f t="shared" si="6"/>
        <v>2.1609195402298855</v>
      </c>
      <c r="N22" s="8"/>
    </row>
    <row r="23" spans="1:16" x14ac:dyDescent="0.25">
      <c r="A23" s="1">
        <f t="shared" si="1"/>
        <v>1949</v>
      </c>
      <c r="B23" s="2">
        <v>16.79</v>
      </c>
      <c r="C23" s="2">
        <f>+'Fuente PIB'!B23</f>
        <v>0.27300000000000002</v>
      </c>
      <c r="D23" s="2">
        <f>+'Fuente PIB'!C23</f>
        <v>2.1070000000000002</v>
      </c>
      <c r="E23" s="8">
        <f t="shared" si="4"/>
        <v>-5.6630486078338427E-3</v>
      </c>
      <c r="F23" s="2">
        <f t="shared" si="0"/>
        <v>6.1501831501831496</v>
      </c>
      <c r="G23" s="8">
        <f t="shared" si="2"/>
        <v>0.10460526315789465</v>
      </c>
      <c r="H23" s="8">
        <f t="shared" si="5"/>
        <v>0.34751203852327439</v>
      </c>
      <c r="I23" s="8">
        <f t="shared" ref="I23:I86" si="7">+B23/B3-1</f>
        <v>-0.21724941724941726</v>
      </c>
      <c r="L23" s="8">
        <f t="shared" si="3"/>
        <v>-7.2727272727273196E-3</v>
      </c>
      <c r="M23" s="8">
        <f t="shared" si="6"/>
        <v>1.935483870967742</v>
      </c>
      <c r="N23" s="8">
        <f>+C23/C3-1</f>
        <v>1.6</v>
      </c>
    </row>
    <row r="24" spans="1:16" x14ac:dyDescent="0.25">
      <c r="A24" s="1">
        <f t="shared" si="1"/>
        <v>1950</v>
      </c>
      <c r="B24" s="2">
        <v>20.43</v>
      </c>
      <c r="C24" s="2">
        <f>+'Fuente PIB'!B24</f>
        <v>0.3</v>
      </c>
      <c r="D24" s="2">
        <f>+'Fuente PIB'!C24</f>
        <v>2.29</v>
      </c>
      <c r="E24" s="8">
        <f t="shared" si="4"/>
        <v>8.6853345989558628E-2</v>
      </c>
      <c r="F24" s="2">
        <f t="shared" si="0"/>
        <v>6.8100000000000005</v>
      </c>
      <c r="G24" s="8">
        <f t="shared" si="2"/>
        <v>0.21679571173317447</v>
      </c>
      <c r="H24" s="8">
        <f t="shared" si="5"/>
        <v>0.93100189035916814</v>
      </c>
      <c r="I24" s="8">
        <f t="shared" si="7"/>
        <v>0.33181225554106919</v>
      </c>
      <c r="L24" s="8">
        <f t="shared" si="3"/>
        <v>9.8901098901098772E-2</v>
      </c>
      <c r="M24" s="8">
        <f t="shared" si="6"/>
        <v>1.912621359223301</v>
      </c>
      <c r="N24" s="8">
        <f t="shared" ref="N24:N87" si="8">+C24/C4-1</f>
        <v>2.2608695652173911</v>
      </c>
    </row>
    <row r="25" spans="1:16" x14ac:dyDescent="0.25">
      <c r="A25" s="1">
        <f t="shared" si="1"/>
        <v>1951</v>
      </c>
      <c r="B25" s="2">
        <v>23.77</v>
      </c>
      <c r="C25" s="2">
        <f>+'Fuente PIB'!B25</f>
        <v>0.34699999999999998</v>
      </c>
      <c r="D25" s="2">
        <f>+'Fuente PIB'!C25</f>
        <v>2.4740000000000002</v>
      </c>
      <c r="E25" s="8">
        <f t="shared" si="4"/>
        <v>8.0349344978166037E-2</v>
      </c>
      <c r="F25" s="2">
        <f t="shared" si="0"/>
        <v>6.8501440922190202</v>
      </c>
      <c r="G25" s="8">
        <f t="shared" si="2"/>
        <v>0.16348507097405784</v>
      </c>
      <c r="H25" s="8">
        <f t="shared" si="5"/>
        <v>1.7353279631760645</v>
      </c>
      <c r="I25" s="8">
        <f t="shared" si="7"/>
        <v>1.9273399014778327</v>
      </c>
      <c r="L25" s="8">
        <f t="shared" si="3"/>
        <v>0.15666666666666673</v>
      </c>
      <c r="M25" s="8">
        <f t="shared" si="6"/>
        <v>1.6899224806201549</v>
      </c>
      <c r="N25" s="8">
        <f t="shared" si="8"/>
        <v>3.5064935064935066</v>
      </c>
    </row>
    <row r="26" spans="1:16" x14ac:dyDescent="0.25">
      <c r="A26" s="1">
        <f t="shared" si="1"/>
        <v>1952</v>
      </c>
      <c r="B26" s="2">
        <v>26.57</v>
      </c>
      <c r="C26" s="2">
        <f>+'Fuente PIB'!B26</f>
        <v>0.36699999999999999</v>
      </c>
      <c r="D26" s="2">
        <f>+'Fuente PIB'!C26</f>
        <v>2.5750000000000002</v>
      </c>
      <c r="E26" s="8">
        <f t="shared" si="4"/>
        <v>4.0824575586095424E-2</v>
      </c>
      <c r="F26" s="2">
        <f t="shared" si="0"/>
        <v>7.2397820163487738</v>
      </c>
      <c r="G26" s="8">
        <f t="shared" si="2"/>
        <v>0.11779554059739161</v>
      </c>
      <c r="H26" s="8">
        <f t="shared" si="5"/>
        <v>1.7195496417604916</v>
      </c>
      <c r="I26" s="8">
        <f t="shared" si="7"/>
        <v>2.8395953757225434</v>
      </c>
      <c r="L26" s="8">
        <f t="shared" si="3"/>
        <v>5.7636887608069287E-2</v>
      </c>
      <c r="M26" s="8">
        <f t="shared" si="6"/>
        <v>1.2108433734939759</v>
      </c>
      <c r="N26" s="8">
        <f t="shared" si="8"/>
        <v>5.1166666666666671</v>
      </c>
    </row>
    <row r="27" spans="1:16" x14ac:dyDescent="0.25">
      <c r="A27" s="1">
        <f t="shared" si="1"/>
        <v>1953</v>
      </c>
      <c r="B27" s="2">
        <v>24.81</v>
      </c>
      <c r="C27" s="2">
        <f>+'Fuente PIB'!B27</f>
        <v>0.38900000000000001</v>
      </c>
      <c r="D27" s="2">
        <f>+'Fuente PIB'!C27</f>
        <v>2.6960000000000002</v>
      </c>
      <c r="E27" s="8">
        <f t="shared" si="4"/>
        <v>4.699029126213583E-2</v>
      </c>
      <c r="F27" s="2">
        <f t="shared" si="0"/>
        <v>6.3778920308483285</v>
      </c>
      <c r="G27" s="8">
        <f t="shared" si="2"/>
        <v>-6.6240120436582672E-2</v>
      </c>
      <c r="H27" s="8">
        <f t="shared" si="5"/>
        <v>1.1259640102827762</v>
      </c>
      <c r="I27" s="8">
        <f t="shared" si="7"/>
        <v>1.4884653961885652</v>
      </c>
      <c r="L27" s="8">
        <f t="shared" si="3"/>
        <v>5.9945504087193457E-2</v>
      </c>
      <c r="M27" s="8">
        <f t="shared" si="6"/>
        <v>0.91625615763546797</v>
      </c>
      <c r="N27" s="8">
        <f t="shared" si="8"/>
        <v>5.8245614035087723</v>
      </c>
    </row>
    <row r="28" spans="1:16" x14ac:dyDescent="0.25">
      <c r="A28" s="1">
        <f t="shared" si="1"/>
        <v>1954</v>
      </c>
      <c r="B28" s="2">
        <v>35.979999999999997</v>
      </c>
      <c r="C28" s="2">
        <f>+'Fuente PIB'!B28</f>
        <v>0.39100000000000001</v>
      </c>
      <c r="D28" s="2">
        <f>+'Fuente PIB'!C28</f>
        <v>2.68</v>
      </c>
      <c r="E28" s="8">
        <f t="shared" si="4"/>
        <v>-5.9347181008901906E-3</v>
      </c>
      <c r="F28" s="2">
        <f t="shared" si="0"/>
        <v>9.2020460358056262</v>
      </c>
      <c r="G28" s="8">
        <f t="shared" si="2"/>
        <v>0.45022168480451419</v>
      </c>
      <c r="H28" s="8">
        <f t="shared" si="5"/>
        <v>1.7093373493975901</v>
      </c>
      <c r="I28" s="8">
        <f t="shared" si="7"/>
        <v>2.7873684210526313</v>
      </c>
      <c r="L28" s="8">
        <f t="shared" si="3"/>
        <v>5.1413881748072487E-3</v>
      </c>
      <c r="M28" s="8">
        <f t="shared" si="6"/>
        <v>0.74553571428571441</v>
      </c>
      <c r="N28" s="8">
        <f t="shared" si="8"/>
        <v>4.8358208955223878</v>
      </c>
    </row>
    <row r="29" spans="1:16" x14ac:dyDescent="0.25">
      <c r="A29" s="1">
        <f t="shared" si="1"/>
        <v>1955</v>
      </c>
      <c r="B29" s="2">
        <v>45.48</v>
      </c>
      <c r="C29" s="2">
        <f>+'Fuente PIB'!B29</f>
        <v>0.42599999999999999</v>
      </c>
      <c r="D29" s="2">
        <f>+'Fuente PIB'!C29</f>
        <v>2.871</v>
      </c>
      <c r="E29" s="8">
        <f t="shared" si="4"/>
        <v>7.12686567164178E-2</v>
      </c>
      <c r="F29" s="2">
        <f t="shared" si="0"/>
        <v>10.676056338028168</v>
      </c>
      <c r="G29" s="8">
        <f t="shared" si="2"/>
        <v>0.26403557531962196</v>
      </c>
      <c r="H29" s="8">
        <f t="shared" si="5"/>
        <v>1.6198156682027647</v>
      </c>
      <c r="I29" s="8">
        <f t="shared" si="7"/>
        <v>2.3864482501861501</v>
      </c>
      <c r="L29" s="8">
        <f t="shared" si="3"/>
        <v>8.9514066496163558E-2</v>
      </c>
      <c r="M29" s="8">
        <f t="shared" si="6"/>
        <v>0.86842105263157876</v>
      </c>
      <c r="N29" s="8">
        <f t="shared" si="8"/>
        <v>4.756756756756757</v>
      </c>
    </row>
    <row r="30" spans="1:16" x14ac:dyDescent="0.25">
      <c r="A30" s="1">
        <f t="shared" si="1"/>
        <v>1956</v>
      </c>
      <c r="B30" s="2">
        <v>46.67</v>
      </c>
      <c r="C30" s="2">
        <f>+'Fuente PIB'!B30</f>
        <v>0.44900000000000001</v>
      </c>
      <c r="D30" s="2">
        <f>+'Fuente PIB'!C30</f>
        <v>2.9319999999999999</v>
      </c>
      <c r="E30" s="8">
        <f t="shared" si="4"/>
        <v>2.1246952281434917E-2</v>
      </c>
      <c r="F30" s="2">
        <f t="shared" si="0"/>
        <v>10.394209354120267</v>
      </c>
      <c r="G30" s="8">
        <f t="shared" si="2"/>
        <v>2.6165347405453065E-2</v>
      </c>
      <c r="H30" s="8">
        <f t="shared" si="5"/>
        <v>2.0503267973856207</v>
      </c>
      <c r="I30" s="8">
        <f t="shared" si="7"/>
        <v>1.7165308498253786</v>
      </c>
      <c r="L30" s="8">
        <f t="shared" si="3"/>
        <v>5.39906103286385E-2</v>
      </c>
      <c r="M30" s="8">
        <f t="shared" si="6"/>
        <v>0.9692982456140351</v>
      </c>
      <c r="N30" s="8">
        <f t="shared" si="8"/>
        <v>4.2823529411764705</v>
      </c>
    </row>
    <row r="31" spans="1:16" x14ac:dyDescent="0.25">
      <c r="A31" s="1">
        <f t="shared" si="1"/>
        <v>1957</v>
      </c>
      <c r="B31" s="2">
        <v>39.99</v>
      </c>
      <c r="C31" s="2">
        <f>+'Fuente PIB'!B31</f>
        <v>0.47399999999999998</v>
      </c>
      <c r="D31" s="2">
        <f>+'Fuente PIB'!C31</f>
        <v>2.9940000000000002</v>
      </c>
      <c r="E31" s="8">
        <f t="shared" si="4"/>
        <v>2.1145975443383369E-2</v>
      </c>
      <c r="F31" s="2">
        <f t="shared" si="0"/>
        <v>8.4367088607594951</v>
      </c>
      <c r="G31" s="8">
        <f t="shared" si="2"/>
        <v>-0.14313263338332971</v>
      </c>
      <c r="H31" s="8">
        <f t="shared" si="5"/>
        <v>1.6137254901960785</v>
      </c>
      <c r="I31" s="8">
        <f t="shared" si="7"/>
        <v>2.790521327014218</v>
      </c>
      <c r="L31" s="8">
        <f t="shared" si="3"/>
        <v>5.5679287305122394E-2</v>
      </c>
      <c r="M31" s="8">
        <f t="shared" si="6"/>
        <v>0.89599999999999991</v>
      </c>
      <c r="N31" s="8">
        <f t="shared" si="8"/>
        <v>4.096774193548387</v>
      </c>
    </row>
    <row r="32" spans="1:16" x14ac:dyDescent="0.25">
      <c r="A32" s="1">
        <f t="shared" si="1"/>
        <v>1958</v>
      </c>
      <c r="B32" s="2">
        <v>55.21</v>
      </c>
      <c r="C32" s="2">
        <f>+'Fuente PIB'!B32</f>
        <v>0.48099999999999998</v>
      </c>
      <c r="D32" s="2">
        <f>+'Fuente PIB'!C32</f>
        <v>2.972</v>
      </c>
      <c r="E32" s="8">
        <f t="shared" si="4"/>
        <v>-7.3480293921176498E-3</v>
      </c>
      <c r="F32" s="2">
        <f t="shared" si="0"/>
        <v>11.47817047817048</v>
      </c>
      <c r="G32" s="8">
        <f t="shared" si="2"/>
        <v>0.3805951487871968</v>
      </c>
      <c r="H32" s="8">
        <f t="shared" si="5"/>
        <v>2.6322368421052635</v>
      </c>
      <c r="I32" s="8">
        <f t="shared" si="7"/>
        <v>3.2016742770167426</v>
      </c>
      <c r="J32" s="8">
        <f>+B32/B2-1</f>
        <v>1.2673511293634494</v>
      </c>
      <c r="L32" s="8">
        <f t="shared" si="3"/>
        <v>1.4767932489451407E-2</v>
      </c>
      <c r="M32" s="8">
        <f t="shared" si="6"/>
        <v>0.74909090909090881</v>
      </c>
      <c r="N32" s="8">
        <f t="shared" si="8"/>
        <v>4.5287356321839081</v>
      </c>
      <c r="O32" s="8"/>
      <c r="P32" s="8"/>
    </row>
    <row r="33" spans="1:16" x14ac:dyDescent="0.25">
      <c r="A33" s="1">
        <f t="shared" si="1"/>
        <v>1959</v>
      </c>
      <c r="B33" s="2">
        <v>59.89</v>
      </c>
      <c r="C33" s="2">
        <f>+'Fuente PIB'!B33</f>
        <v>0.52200000000000002</v>
      </c>
      <c r="D33" s="2">
        <f>+'Fuente PIB'!C33</f>
        <v>3.1779999999999999</v>
      </c>
      <c r="E33" s="8">
        <f t="shared" si="4"/>
        <v>6.9313593539703788E-2</v>
      </c>
      <c r="F33" s="2">
        <f t="shared" si="0"/>
        <v>11.473180076628353</v>
      </c>
      <c r="G33" s="8">
        <f t="shared" si="2"/>
        <v>8.4767252309364327E-2</v>
      </c>
      <c r="H33" s="8">
        <f t="shared" si="5"/>
        <v>2.5670041691483028</v>
      </c>
      <c r="I33" s="8">
        <f t="shared" si="7"/>
        <v>3.806581059390048</v>
      </c>
      <c r="J33" s="8">
        <f t="shared" ref="J33:J94" si="9">+B33/B3-1</f>
        <v>1.7920745920745924</v>
      </c>
      <c r="L33" s="8">
        <f t="shared" si="3"/>
        <v>8.523908523908541E-2</v>
      </c>
      <c r="M33" s="8">
        <f t="shared" si="6"/>
        <v>0.91208791208791196</v>
      </c>
      <c r="N33" s="8">
        <f t="shared" si="8"/>
        <v>4.612903225806452</v>
      </c>
      <c r="O33" s="8">
        <f>+C33/C3-1</f>
        <v>3.9714285714285715</v>
      </c>
      <c r="P33" s="8"/>
    </row>
    <row r="34" spans="1:16" x14ac:dyDescent="0.25">
      <c r="A34" s="1">
        <f t="shared" si="1"/>
        <v>1960</v>
      </c>
      <c r="B34" s="2">
        <v>58.11</v>
      </c>
      <c r="C34" s="2">
        <f>+'Fuente PIB'!B34</f>
        <v>0.54200000000000004</v>
      </c>
      <c r="D34" s="2">
        <f>+'Fuente PIB'!C34</f>
        <v>3.26</v>
      </c>
      <c r="E34" s="8">
        <f t="shared" si="4"/>
        <v>2.5802391441157813E-2</v>
      </c>
      <c r="F34" s="2">
        <f t="shared" si="0"/>
        <v>10.721402214022138</v>
      </c>
      <c r="G34" s="8">
        <f t="shared" si="2"/>
        <v>-2.972115545166143E-2</v>
      </c>
      <c r="H34" s="8">
        <f t="shared" si="5"/>
        <v>1.8443465491923643</v>
      </c>
      <c r="I34" s="8">
        <f t="shared" si="7"/>
        <v>4.4924385633270321</v>
      </c>
      <c r="J34" s="8">
        <f t="shared" si="9"/>
        <v>2.7881355932203391</v>
      </c>
      <c r="L34" s="8">
        <f t="shared" si="3"/>
        <v>3.8314176245210829E-2</v>
      </c>
      <c r="M34" s="8">
        <f t="shared" si="6"/>
        <v>0.80666666666666687</v>
      </c>
      <c r="N34" s="8">
        <f t="shared" si="8"/>
        <v>4.2621359223300974</v>
      </c>
      <c r="O34" s="8">
        <f t="shared" ref="O34:O94" si="10">+C34/C4-1</f>
        <v>4.8913043478260878</v>
      </c>
      <c r="P34" s="8"/>
    </row>
    <row r="35" spans="1:16" x14ac:dyDescent="0.25">
      <c r="A35" s="1">
        <f t="shared" si="1"/>
        <v>1961</v>
      </c>
      <c r="B35" s="2">
        <v>71.55</v>
      </c>
      <c r="C35" s="2">
        <f>+'Fuente PIB'!B35</f>
        <v>0.56200000000000006</v>
      </c>
      <c r="D35" s="2">
        <f>+'Fuente PIB'!C35</f>
        <v>3.3439999999999999</v>
      </c>
      <c r="E35" s="8">
        <f t="shared" si="4"/>
        <v>2.5766871165644245E-2</v>
      </c>
      <c r="F35" s="2">
        <f t="shared" ref="F35:F66" si="11">+(B35/C35)/10</f>
        <v>12.731316725978646</v>
      </c>
      <c r="G35" s="8">
        <f t="shared" si="2"/>
        <v>0.23128549303045953</v>
      </c>
      <c r="H35" s="8">
        <f t="shared" si="5"/>
        <v>2.0100967606226336</v>
      </c>
      <c r="I35" s="8">
        <f t="shared" si="7"/>
        <v>7.2336018411967782</v>
      </c>
      <c r="J35" s="8">
        <f t="shared" si="9"/>
        <v>7.8115763546798043</v>
      </c>
      <c r="L35" s="8">
        <f t="shared" si="3"/>
        <v>3.6900369003689981E-2</v>
      </c>
      <c r="M35" s="8">
        <f t="shared" si="6"/>
        <v>0.61959654178674373</v>
      </c>
      <c r="N35" s="8">
        <f t="shared" si="8"/>
        <v>3.3565891472868223</v>
      </c>
      <c r="O35" s="8">
        <f t="shared" si="10"/>
        <v>6.2987012987012996</v>
      </c>
      <c r="P35" s="8"/>
    </row>
    <row r="36" spans="1:16" x14ac:dyDescent="0.25">
      <c r="A36" s="1">
        <f t="shared" si="1"/>
        <v>1962</v>
      </c>
      <c r="B36" s="2">
        <v>63.1</v>
      </c>
      <c r="C36" s="2">
        <f>+'Fuente PIB'!B36</f>
        <v>0.60399999999999998</v>
      </c>
      <c r="D36" s="2">
        <f>+'Fuente PIB'!C36</f>
        <v>3.548</v>
      </c>
      <c r="E36" s="8">
        <f t="shared" si="4"/>
        <v>6.1004784688995173E-2</v>
      </c>
      <c r="F36" s="2">
        <f t="shared" si="11"/>
        <v>10.447019867549669</v>
      </c>
      <c r="G36" s="8">
        <f t="shared" si="2"/>
        <v>-0.11809923130677846</v>
      </c>
      <c r="H36" s="8">
        <f t="shared" si="5"/>
        <v>1.3748588633797518</v>
      </c>
      <c r="I36" s="8">
        <f t="shared" si="7"/>
        <v>5.4585465711361314</v>
      </c>
      <c r="J36" s="8">
        <f t="shared" si="9"/>
        <v>8.1184971098265901</v>
      </c>
      <c r="L36" s="8">
        <f t="shared" si="3"/>
        <v>7.4733096085409123E-2</v>
      </c>
      <c r="M36" s="8">
        <f t="shared" si="6"/>
        <v>0.64577656675749306</v>
      </c>
      <c r="N36" s="8">
        <f t="shared" si="8"/>
        <v>2.6385542168674694</v>
      </c>
      <c r="O36" s="8">
        <f t="shared" si="10"/>
        <v>9.0666666666666664</v>
      </c>
      <c r="P36" s="8"/>
    </row>
    <row r="37" spans="1:16" x14ac:dyDescent="0.25">
      <c r="A37" s="1">
        <f t="shared" si="1"/>
        <v>1963</v>
      </c>
      <c r="B37" s="2">
        <v>75.02</v>
      </c>
      <c r="C37" s="2">
        <f>+'Fuente PIB'!B37</f>
        <v>0.63800000000000001</v>
      </c>
      <c r="D37" s="2">
        <f>+'Fuente PIB'!C37</f>
        <v>3.7029999999999998</v>
      </c>
      <c r="E37" s="8">
        <f t="shared" si="4"/>
        <v>4.3686583990980798E-2</v>
      </c>
      <c r="F37" s="2">
        <f t="shared" si="11"/>
        <v>11.758620689655171</v>
      </c>
      <c r="G37" s="8">
        <f t="shared" si="2"/>
        <v>0.18890649762282075</v>
      </c>
      <c r="H37" s="8">
        <f t="shared" si="5"/>
        <v>2.0237807335751712</v>
      </c>
      <c r="I37" s="8">
        <f t="shared" si="7"/>
        <v>5.4284490145672661</v>
      </c>
      <c r="J37" s="8">
        <f t="shared" si="9"/>
        <v>6.52457372116349</v>
      </c>
      <c r="L37" s="8">
        <f t="shared" si="3"/>
        <v>5.6291390728476776E-2</v>
      </c>
      <c r="M37" s="8">
        <f t="shared" si="6"/>
        <v>0.64010282776349614</v>
      </c>
      <c r="N37" s="8">
        <f t="shared" si="8"/>
        <v>2.1428571428571428</v>
      </c>
      <c r="O37" s="8">
        <f t="shared" si="10"/>
        <v>10.192982456140351</v>
      </c>
      <c r="P37" s="8"/>
    </row>
    <row r="38" spans="1:16" x14ac:dyDescent="0.25">
      <c r="A38" s="1">
        <f t="shared" si="1"/>
        <v>1964</v>
      </c>
      <c r="B38" s="2">
        <v>84.75</v>
      </c>
      <c r="C38" s="2">
        <f>+'Fuente PIB'!B38</f>
        <v>0.68500000000000005</v>
      </c>
      <c r="D38" s="2">
        <f>+'Fuente PIB'!C38</f>
        <v>3.9159999999999999</v>
      </c>
      <c r="E38" s="8">
        <f t="shared" si="4"/>
        <v>5.7520928976505514E-2</v>
      </c>
      <c r="F38" s="2">
        <f t="shared" si="11"/>
        <v>12.372262773722627</v>
      </c>
      <c r="G38" s="8">
        <f t="shared" si="2"/>
        <v>0.12969874700079975</v>
      </c>
      <c r="H38" s="8">
        <f t="shared" si="5"/>
        <v>1.3554752640355754</v>
      </c>
      <c r="I38" s="8">
        <f t="shared" si="7"/>
        <v>5.3817771084337354</v>
      </c>
      <c r="J38" s="8">
        <f t="shared" si="9"/>
        <v>7.9210526315789469</v>
      </c>
      <c r="L38" s="8">
        <f t="shared" si="3"/>
        <v>7.3667711598746077E-2</v>
      </c>
      <c r="M38" s="8">
        <f t="shared" si="6"/>
        <v>0.751918158567775</v>
      </c>
      <c r="N38" s="8">
        <f t="shared" si="8"/>
        <v>2.0580357142857144</v>
      </c>
      <c r="O38" s="8">
        <f t="shared" si="10"/>
        <v>9.2238805970149258</v>
      </c>
      <c r="P38" s="8"/>
    </row>
    <row r="39" spans="1:16" x14ac:dyDescent="0.25">
      <c r="A39" s="1">
        <f t="shared" si="1"/>
        <v>1965</v>
      </c>
      <c r="B39" s="2">
        <v>92.43</v>
      </c>
      <c r="C39" s="2">
        <f>+'Fuente PIB'!B39</f>
        <v>0.74199999999999999</v>
      </c>
      <c r="D39" s="2">
        <f>+'Fuente PIB'!C39</f>
        <v>4.1710000000000003</v>
      </c>
      <c r="E39" s="8">
        <f t="shared" si="4"/>
        <v>6.5117466802860235E-2</v>
      </c>
      <c r="F39" s="2">
        <f t="shared" si="11"/>
        <v>12.456873315363882</v>
      </c>
      <c r="G39" s="8">
        <f t="shared" si="2"/>
        <v>9.0619469026548716E-2</v>
      </c>
      <c r="H39" s="8">
        <f t="shared" si="5"/>
        <v>1.0323218997361479</v>
      </c>
      <c r="I39" s="8">
        <f t="shared" si="7"/>
        <v>4.3243087557603692</v>
      </c>
      <c r="J39" s="8">
        <f t="shared" si="9"/>
        <v>5.882352941176471</v>
      </c>
      <c r="L39" s="8">
        <f t="shared" si="3"/>
        <v>8.3211678832116664E-2</v>
      </c>
      <c r="M39" s="8">
        <f t="shared" si="6"/>
        <v>0.74178403755868549</v>
      </c>
      <c r="N39" s="8">
        <f t="shared" si="8"/>
        <v>2.2543859649122804</v>
      </c>
      <c r="O39" s="8">
        <f t="shared" si="10"/>
        <v>9.0270270270270281</v>
      </c>
      <c r="P39" s="8"/>
    </row>
    <row r="40" spans="1:16" x14ac:dyDescent="0.25">
      <c r="A40" s="1">
        <f t="shared" si="1"/>
        <v>1966</v>
      </c>
      <c r="B40" s="2">
        <v>80.33</v>
      </c>
      <c r="C40" s="2">
        <f>+'Fuente PIB'!B40</f>
        <v>0.81299999999999994</v>
      </c>
      <c r="D40" s="2">
        <f>+'Fuente PIB'!C40</f>
        <v>4.4459999999999997</v>
      </c>
      <c r="E40" s="8">
        <f t="shared" si="4"/>
        <v>6.5931431311436084E-2</v>
      </c>
      <c r="F40" s="2">
        <f t="shared" si="11"/>
        <v>9.8806888068880703</v>
      </c>
      <c r="G40" s="8">
        <f t="shared" si="2"/>
        <v>-0.13090987774532081</v>
      </c>
      <c r="H40" s="8">
        <f t="shared" si="5"/>
        <v>0.72123419755731732</v>
      </c>
      <c r="I40" s="8">
        <f t="shared" si="7"/>
        <v>4.2503267973856209</v>
      </c>
      <c r="J40" s="8">
        <f t="shared" si="9"/>
        <v>3.6757857974388823</v>
      </c>
      <c r="L40" s="8">
        <f t="shared" si="3"/>
        <v>9.5687331536387976E-2</v>
      </c>
      <c r="M40" s="8">
        <f t="shared" si="6"/>
        <v>0.81069042316258333</v>
      </c>
      <c r="N40" s="8">
        <f t="shared" si="8"/>
        <v>2.5657894736842102</v>
      </c>
      <c r="O40" s="8">
        <f t="shared" si="10"/>
        <v>8.5647058823529392</v>
      </c>
      <c r="P40" s="8"/>
    </row>
    <row r="41" spans="1:16" x14ac:dyDescent="0.25">
      <c r="A41" s="1">
        <f t="shared" si="1"/>
        <v>1967</v>
      </c>
      <c r="B41" s="2">
        <v>96.47</v>
      </c>
      <c r="C41" s="2">
        <f>+'Fuente PIB'!B41</f>
        <v>0.86</v>
      </c>
      <c r="D41" s="2">
        <f>+'Fuente PIB'!C41</f>
        <v>4.5679999999999996</v>
      </c>
      <c r="E41" s="8">
        <f t="shared" si="4"/>
        <v>2.7440395861448419E-2</v>
      </c>
      <c r="F41" s="2">
        <f t="shared" si="11"/>
        <v>11.217441860465117</v>
      </c>
      <c r="G41" s="8">
        <f t="shared" si="2"/>
        <v>0.20092120004979463</v>
      </c>
      <c r="H41" s="8">
        <f t="shared" si="5"/>
        <v>1.4123530882720678</v>
      </c>
      <c r="I41" s="8">
        <f t="shared" si="7"/>
        <v>5.3052287581699344</v>
      </c>
      <c r="J41" s="8">
        <f t="shared" si="9"/>
        <v>8.1440758293838851</v>
      </c>
      <c r="L41" s="8">
        <f t="shared" si="3"/>
        <v>5.7810578105781163E-2</v>
      </c>
      <c r="M41" s="8">
        <f t="shared" si="6"/>
        <v>0.81434599156118148</v>
      </c>
      <c r="N41" s="8">
        <f t="shared" si="8"/>
        <v>2.44</v>
      </c>
      <c r="O41" s="8">
        <f t="shared" si="10"/>
        <v>8.2473118279569899</v>
      </c>
      <c r="P41" s="8"/>
    </row>
    <row r="42" spans="1:16" x14ac:dyDescent="0.25">
      <c r="A42" s="1">
        <f t="shared" si="1"/>
        <v>1968</v>
      </c>
      <c r="B42" s="2">
        <v>103.86</v>
      </c>
      <c r="C42" s="2">
        <f>+'Fuente PIB'!B42</f>
        <v>0.94099999999999995</v>
      </c>
      <c r="D42" s="2">
        <f>+'Fuente PIB'!C42</f>
        <v>4.7919999999999998</v>
      </c>
      <c r="E42" s="8">
        <f t="shared" si="4"/>
        <v>4.9036777583187474E-2</v>
      </c>
      <c r="F42" s="2">
        <f t="shared" si="11"/>
        <v>11.037194473963869</v>
      </c>
      <c r="G42" s="8">
        <f t="shared" si="2"/>
        <v>7.6604125634912368E-2</v>
      </c>
      <c r="H42" s="8">
        <f t="shared" si="5"/>
        <v>0.88118094548089121</v>
      </c>
      <c r="I42" s="8">
        <f t="shared" si="7"/>
        <v>5.8328947368421051</v>
      </c>
      <c r="J42" s="8">
        <f t="shared" si="9"/>
        <v>6.9041095890410951</v>
      </c>
      <c r="K42" s="7">
        <f>+B42/B2-1</f>
        <v>3.2652977412731001</v>
      </c>
      <c r="L42" s="8">
        <f t="shared" si="3"/>
        <v>9.4186046511627763E-2</v>
      </c>
      <c r="M42" s="8">
        <f t="shared" si="6"/>
        <v>0.95634095634095639</v>
      </c>
      <c r="N42" s="8">
        <f t="shared" si="8"/>
        <v>2.4218181818181814</v>
      </c>
      <c r="O42" s="8">
        <f t="shared" si="10"/>
        <v>9.8160919540229887</v>
      </c>
      <c r="P42" s="8"/>
    </row>
    <row r="43" spans="1:16" x14ac:dyDescent="0.25">
      <c r="A43" s="1">
        <f t="shared" si="1"/>
        <v>1969</v>
      </c>
      <c r="B43" s="2">
        <v>92.06</v>
      </c>
      <c r="C43" s="2">
        <f>+'Fuente PIB'!B43</f>
        <v>1.018</v>
      </c>
      <c r="D43" s="2">
        <f>+'Fuente PIB'!C43</f>
        <v>4.9420000000000002</v>
      </c>
      <c r="E43" s="8">
        <f t="shared" si="4"/>
        <v>3.130217028380633E-2</v>
      </c>
      <c r="F43" s="2">
        <f t="shared" si="11"/>
        <v>9.043222003929273</v>
      </c>
      <c r="G43" s="8">
        <f t="shared" si="2"/>
        <v>-0.11361448103215865</v>
      </c>
      <c r="H43" s="8">
        <f t="shared" si="5"/>
        <v>0.53715144431457684</v>
      </c>
      <c r="I43" s="8">
        <f t="shared" si="7"/>
        <v>4.4830256104824304</v>
      </c>
      <c r="J43" s="8">
        <f t="shared" si="9"/>
        <v>6.3884430176565008</v>
      </c>
      <c r="K43" s="7">
        <f t="shared" ref="K43:K94" si="12">+B43/B3-1</f>
        <v>3.2918414918414918</v>
      </c>
      <c r="L43" s="8">
        <f t="shared" si="3"/>
        <v>8.1827842720510136E-2</v>
      </c>
      <c r="M43" s="8">
        <f t="shared" si="6"/>
        <v>0.95019157088122608</v>
      </c>
      <c r="N43" s="8">
        <f t="shared" si="8"/>
        <v>2.7289377289377286</v>
      </c>
      <c r="O43" s="8">
        <f t="shared" si="10"/>
        <v>9.9462365591397859</v>
      </c>
      <c r="P43" s="8">
        <f t="shared" ref="P43:P94" si="13">+C43/C3-1</f>
        <v>8.6952380952380963</v>
      </c>
    </row>
    <row r="44" spans="1:16" x14ac:dyDescent="0.25">
      <c r="A44" s="1">
        <f t="shared" si="1"/>
        <v>1970</v>
      </c>
      <c r="B44" s="2">
        <v>92.15</v>
      </c>
      <c r="C44" s="2">
        <f>+'Fuente PIB'!B44</f>
        <v>1.073</v>
      </c>
      <c r="D44" s="2">
        <f>+'Fuente PIB'!C44</f>
        <v>4.9509999999999996</v>
      </c>
      <c r="E44" s="8">
        <f t="shared" si="4"/>
        <v>1.821125050586625E-3</v>
      </c>
      <c r="F44" s="2">
        <f t="shared" si="11"/>
        <v>8.5880708294501407</v>
      </c>
      <c r="G44" s="8">
        <f t="shared" si="2"/>
        <v>9.7762328915917962E-4</v>
      </c>
      <c r="H44" s="8">
        <f t="shared" si="5"/>
        <v>0.58578557907416973</v>
      </c>
      <c r="I44" s="8">
        <f t="shared" si="7"/>
        <v>3.5105237395986295</v>
      </c>
      <c r="J44" s="8">
        <f t="shared" si="9"/>
        <v>7.7098298676748591</v>
      </c>
      <c r="K44" s="7">
        <f t="shared" si="12"/>
        <v>5.0071707953063891</v>
      </c>
      <c r="L44" s="8">
        <f t="shared" si="3"/>
        <v>5.4027504911591251E-2</v>
      </c>
      <c r="M44" s="8">
        <f t="shared" si="6"/>
        <v>0.9797047970479702</v>
      </c>
      <c r="N44" s="8">
        <f t="shared" si="8"/>
        <v>2.5766666666666667</v>
      </c>
      <c r="O44" s="8">
        <f t="shared" si="10"/>
        <v>9.4174757281553401</v>
      </c>
      <c r="P44" s="8">
        <f t="shared" si="13"/>
        <v>10.663043478260869</v>
      </c>
    </row>
    <row r="45" spans="1:16" x14ac:dyDescent="0.25">
      <c r="A45" s="1">
        <f t="shared" si="1"/>
        <v>1971</v>
      </c>
      <c r="B45" s="2">
        <v>102.09</v>
      </c>
      <c r="C45" s="2">
        <f>+'Fuente PIB'!B45</f>
        <v>1.165</v>
      </c>
      <c r="D45" s="2">
        <f>+'Fuente PIB'!C45</f>
        <v>5.1139999999999999</v>
      </c>
      <c r="E45" s="8">
        <f t="shared" si="4"/>
        <v>3.2922641890527293E-2</v>
      </c>
      <c r="F45" s="2">
        <f t="shared" si="11"/>
        <v>8.7630901287553655</v>
      </c>
      <c r="G45" s="8">
        <f t="shared" si="2"/>
        <v>0.10786760716223553</v>
      </c>
      <c r="H45" s="8">
        <f t="shared" si="5"/>
        <v>0.42683438155136288</v>
      </c>
      <c r="I45" s="8">
        <f t="shared" si="7"/>
        <v>3.2949095498527559</v>
      </c>
      <c r="J45" s="8">
        <f t="shared" si="9"/>
        <v>10.747986191024166</v>
      </c>
      <c r="K45" s="7">
        <f t="shared" si="12"/>
        <v>11.572660098522169</v>
      </c>
      <c r="L45" s="8">
        <f t="shared" si="3"/>
        <v>8.5740913327120305E-2</v>
      </c>
      <c r="M45" s="8">
        <f t="shared" si="6"/>
        <v>1.0729537366548043</v>
      </c>
      <c r="N45" s="8">
        <f t="shared" si="8"/>
        <v>2.3573487031700293</v>
      </c>
      <c r="O45" s="8">
        <f t="shared" si="10"/>
        <v>8.0310077519379846</v>
      </c>
      <c r="P45" s="8">
        <f t="shared" si="13"/>
        <v>14.129870129870131</v>
      </c>
    </row>
    <row r="46" spans="1:16" x14ac:dyDescent="0.25">
      <c r="A46" s="1">
        <f t="shared" si="1"/>
        <v>1972</v>
      </c>
      <c r="B46" s="2">
        <v>118.05</v>
      </c>
      <c r="C46" s="2">
        <f>+'Fuente PIB'!B46</f>
        <v>1.2789999999999999</v>
      </c>
      <c r="D46" s="2">
        <f>+'Fuente PIB'!C46</f>
        <v>5.383</v>
      </c>
      <c r="E46" s="8">
        <f t="shared" si="4"/>
        <v>5.260070394994143E-2</v>
      </c>
      <c r="F46" s="2">
        <f t="shared" si="11"/>
        <v>9.2298670836591086</v>
      </c>
      <c r="G46" s="8">
        <f t="shared" si="2"/>
        <v>0.15633264766382604</v>
      </c>
      <c r="H46" s="8">
        <f t="shared" si="5"/>
        <v>0.87083993660855774</v>
      </c>
      <c r="I46" s="8">
        <f t="shared" si="7"/>
        <v>3.442980805419646</v>
      </c>
      <c r="J46" s="8">
        <f t="shared" si="9"/>
        <v>11.082906857727739</v>
      </c>
      <c r="K46" s="7">
        <f t="shared" si="12"/>
        <v>16.059248554913296</v>
      </c>
      <c r="L46" s="8">
        <f t="shared" si="3"/>
        <v>9.7854077253218819E-2</v>
      </c>
      <c r="M46" s="8">
        <f t="shared" si="6"/>
        <v>1.117549668874172</v>
      </c>
      <c r="N46" s="8">
        <f t="shared" si="8"/>
        <v>2.4850136239782015</v>
      </c>
      <c r="O46" s="8">
        <f t="shared" si="10"/>
        <v>6.7048192771084327</v>
      </c>
      <c r="P46" s="8">
        <f t="shared" si="13"/>
        <v>20.316666666666666</v>
      </c>
    </row>
    <row r="47" spans="1:16" x14ac:dyDescent="0.25">
      <c r="A47" s="1">
        <f t="shared" si="1"/>
        <v>1973</v>
      </c>
      <c r="B47" s="2">
        <v>97.55</v>
      </c>
      <c r="C47" s="2">
        <f>+'Fuente PIB'!B47</f>
        <v>1.425</v>
      </c>
      <c r="D47" s="2">
        <f>+'Fuente PIB'!C47</f>
        <v>5.6870000000000003</v>
      </c>
      <c r="E47" s="8">
        <f t="shared" si="4"/>
        <v>5.6474085082667713E-2</v>
      </c>
      <c r="F47" s="2">
        <f t="shared" si="11"/>
        <v>6.8456140350877188</v>
      </c>
      <c r="G47" s="8">
        <f t="shared" si="2"/>
        <v>-0.17365523083439216</v>
      </c>
      <c r="H47" s="8">
        <f t="shared" si="5"/>
        <v>0.30031991468941621</v>
      </c>
      <c r="I47" s="8">
        <f t="shared" si="7"/>
        <v>2.9318823055219672</v>
      </c>
      <c r="J47" s="8">
        <f t="shared" si="9"/>
        <v>7.3590402742073699</v>
      </c>
      <c r="K47" s="7">
        <f t="shared" si="12"/>
        <v>8.7843530591775316</v>
      </c>
      <c r="L47" s="8">
        <f t="shared" si="3"/>
        <v>0.11415168100078188</v>
      </c>
      <c r="M47" s="8">
        <f t="shared" si="6"/>
        <v>1.2335423197492164</v>
      </c>
      <c r="N47" s="8">
        <f t="shared" si="8"/>
        <v>2.6632390745501286</v>
      </c>
      <c r="O47" s="8">
        <f t="shared" si="10"/>
        <v>6.0197044334975365</v>
      </c>
      <c r="P47" s="8">
        <f t="shared" si="13"/>
        <v>24</v>
      </c>
    </row>
    <row r="48" spans="1:16" x14ac:dyDescent="0.25">
      <c r="A48" s="1">
        <f t="shared" si="1"/>
        <v>1974</v>
      </c>
      <c r="B48" s="2">
        <v>68.56</v>
      </c>
      <c r="C48" s="2">
        <f>+'Fuente PIB'!B48</f>
        <v>1.5449999999999999</v>
      </c>
      <c r="D48" s="2">
        <f>+'Fuente PIB'!C48</f>
        <v>5.657</v>
      </c>
      <c r="E48" s="8">
        <f t="shared" si="4"/>
        <v>-5.2751890276068192E-3</v>
      </c>
      <c r="F48" s="2">
        <f t="shared" si="11"/>
        <v>4.4375404530744342</v>
      </c>
      <c r="G48" s="8">
        <f t="shared" si="2"/>
        <v>-0.29718093285494618</v>
      </c>
      <c r="H48" s="8">
        <f t="shared" si="5"/>
        <v>-0.19103244837758104</v>
      </c>
      <c r="I48" s="8">
        <f t="shared" si="7"/>
        <v>0.90550305725403035</v>
      </c>
      <c r="J48" s="8">
        <f t="shared" si="9"/>
        <v>4.1626506024096388</v>
      </c>
      <c r="K48" s="7">
        <f t="shared" si="12"/>
        <v>6.2168421052631579</v>
      </c>
      <c r="L48" s="8">
        <f t="shared" si="3"/>
        <v>8.4210526315789291E-2</v>
      </c>
      <c r="M48" s="8">
        <f t="shared" si="6"/>
        <v>1.2554744525547443</v>
      </c>
      <c r="N48" s="8">
        <f t="shared" si="8"/>
        <v>2.9514066496163678</v>
      </c>
      <c r="O48" s="8">
        <f t="shared" si="10"/>
        <v>5.8973214285714279</v>
      </c>
      <c r="P48" s="8">
        <f t="shared" si="13"/>
        <v>22.059701492537311</v>
      </c>
    </row>
    <row r="49" spans="1:16" x14ac:dyDescent="0.25">
      <c r="A49" s="1">
        <f t="shared" si="1"/>
        <v>1975</v>
      </c>
      <c r="B49" s="2">
        <v>90.19</v>
      </c>
      <c r="C49" s="2">
        <f>+'Fuente PIB'!B49</f>
        <v>1.6850000000000001</v>
      </c>
      <c r="D49" s="2">
        <f>+'Fuente PIB'!C49</f>
        <v>5.6449999999999996</v>
      </c>
      <c r="E49" s="8">
        <f t="shared" si="4"/>
        <v>-2.1212656885275516E-3</v>
      </c>
      <c r="F49" s="2">
        <f t="shared" si="11"/>
        <v>5.3525222551928779</v>
      </c>
      <c r="G49" s="8">
        <f t="shared" si="2"/>
        <v>0.31549008168027992</v>
      </c>
      <c r="H49" s="8">
        <f t="shared" si="5"/>
        <v>-2.4234555880125574E-2</v>
      </c>
      <c r="I49" s="8">
        <f t="shared" si="7"/>
        <v>0.98306948109058934</v>
      </c>
      <c r="J49" s="8">
        <f t="shared" si="9"/>
        <v>4.1952764976958523</v>
      </c>
      <c r="K49" s="7">
        <f t="shared" si="12"/>
        <v>5.7155621742367835</v>
      </c>
      <c r="L49" s="8">
        <f t="shared" si="3"/>
        <v>9.061488673139162E-2</v>
      </c>
      <c r="M49" s="8">
        <f t="shared" si="6"/>
        <v>1.2708894878706198</v>
      </c>
      <c r="N49" s="8">
        <f t="shared" si="8"/>
        <v>2.955399061032864</v>
      </c>
      <c r="O49" s="8">
        <f t="shared" si="10"/>
        <v>6.390350877192982</v>
      </c>
      <c r="P49" s="8">
        <f t="shared" si="13"/>
        <v>21.770270270270274</v>
      </c>
    </row>
    <row r="50" spans="1:16" x14ac:dyDescent="0.25">
      <c r="A50" s="1">
        <f t="shared" si="1"/>
        <v>1976</v>
      </c>
      <c r="B50" s="2">
        <v>107.46</v>
      </c>
      <c r="C50" s="2">
        <f>+'Fuente PIB'!B50</f>
        <v>1.873</v>
      </c>
      <c r="D50" s="2">
        <f>+'Fuente PIB'!C50</f>
        <v>5.9489999999999998</v>
      </c>
      <c r="E50" s="8">
        <f t="shared" si="4"/>
        <v>5.3852967227635107E-2</v>
      </c>
      <c r="F50" s="2">
        <f t="shared" si="11"/>
        <v>5.7373198077949805</v>
      </c>
      <c r="G50" s="8">
        <f t="shared" si="2"/>
        <v>0.19148464353032479</v>
      </c>
      <c r="H50" s="8">
        <f t="shared" si="5"/>
        <v>0.33773185609361378</v>
      </c>
      <c r="I50" s="8">
        <f t="shared" si="7"/>
        <v>1.302549817870152</v>
      </c>
      <c r="J50" s="8">
        <f t="shared" si="9"/>
        <v>6.0235294117647049</v>
      </c>
      <c r="K50" s="7">
        <f t="shared" si="12"/>
        <v>5.2549476135040747</v>
      </c>
      <c r="L50" s="8">
        <f t="shared" si="3"/>
        <v>0.11157270029673594</v>
      </c>
      <c r="M50" s="8">
        <f t="shared" si="6"/>
        <v>1.3038130381303814</v>
      </c>
      <c r="N50" s="8">
        <f t="shared" si="8"/>
        <v>3.1714922048997769</v>
      </c>
      <c r="O50" s="8">
        <f t="shared" si="10"/>
        <v>7.2149122807017534</v>
      </c>
      <c r="P50" s="8">
        <f t="shared" si="13"/>
        <v>21.035294117647059</v>
      </c>
    </row>
    <row r="51" spans="1:16" x14ac:dyDescent="0.25">
      <c r="A51" s="1">
        <f t="shared" si="1"/>
        <v>1977</v>
      </c>
      <c r="B51" s="2">
        <v>95.1</v>
      </c>
      <c r="C51" s="2">
        <f>+'Fuente PIB'!B51</f>
        <v>2.0819999999999999</v>
      </c>
      <c r="D51" s="2">
        <f>+'Fuente PIB'!C51</f>
        <v>6.2240000000000002</v>
      </c>
      <c r="E51" s="8">
        <f t="shared" si="4"/>
        <v>4.6226256513699937E-2</v>
      </c>
      <c r="F51" s="2">
        <f t="shared" si="11"/>
        <v>4.5677233429394812</v>
      </c>
      <c r="G51" s="8">
        <f t="shared" si="2"/>
        <v>-0.11501954215522059</v>
      </c>
      <c r="H51" s="8">
        <f t="shared" si="5"/>
        <v>-1.4201306105525058E-2</v>
      </c>
      <c r="I51" s="8">
        <f t="shared" si="7"/>
        <v>1.3780945236309075</v>
      </c>
      <c r="J51" s="8">
        <f t="shared" si="9"/>
        <v>5.2156862745098032</v>
      </c>
      <c r="K51" s="7">
        <f t="shared" si="12"/>
        <v>8.0142180094786717</v>
      </c>
      <c r="L51" s="8">
        <f t="shared" si="3"/>
        <v>0.11158569140416441</v>
      </c>
      <c r="M51" s="8">
        <f t="shared" si="6"/>
        <v>1.4209302325581392</v>
      </c>
      <c r="N51" s="8">
        <f t="shared" si="8"/>
        <v>3.3924050632911396</v>
      </c>
      <c r="O51" s="8">
        <f t="shared" si="10"/>
        <v>7.3279999999999994</v>
      </c>
      <c r="P51" s="8">
        <f t="shared" si="13"/>
        <v>21.387096774193548</v>
      </c>
    </row>
    <row r="52" spans="1:16" x14ac:dyDescent="0.25">
      <c r="A52" s="1">
        <f t="shared" si="1"/>
        <v>1978</v>
      </c>
      <c r="B52" s="2">
        <v>96.11</v>
      </c>
      <c r="C52" s="2">
        <f>+'Fuente PIB'!B52</f>
        <v>2.3519999999999999</v>
      </c>
      <c r="D52" s="2">
        <f>+'Fuente PIB'!C52</f>
        <v>6.569</v>
      </c>
      <c r="E52" s="8">
        <f t="shared" si="4"/>
        <v>5.5430591259640005E-2</v>
      </c>
      <c r="F52" s="2">
        <f t="shared" si="11"/>
        <v>4.0863095238095237</v>
      </c>
      <c r="G52" s="8">
        <f t="shared" si="2"/>
        <v>1.0620399579390094E-2</v>
      </c>
      <c r="H52" s="8">
        <f t="shared" si="5"/>
        <v>-7.4619680338917749E-2</v>
      </c>
      <c r="I52" s="8">
        <f t="shared" si="7"/>
        <v>0.74080782466944384</v>
      </c>
      <c r="J52" s="8">
        <f t="shared" si="9"/>
        <v>5.3230263157894742</v>
      </c>
      <c r="K52" s="7">
        <f t="shared" si="12"/>
        <v>6.314307458143074</v>
      </c>
      <c r="L52" s="8">
        <f t="shared" si="3"/>
        <v>0.12968299711815567</v>
      </c>
      <c r="M52" s="8">
        <f t="shared" si="6"/>
        <v>1.4994686503719445</v>
      </c>
      <c r="N52" s="8">
        <f t="shared" si="8"/>
        <v>3.8898128898128901</v>
      </c>
      <c r="O52" s="8">
        <f t="shared" si="10"/>
        <v>7.552727272727271</v>
      </c>
      <c r="P52" s="8">
        <f t="shared" si="13"/>
        <v>26.03448275862069</v>
      </c>
    </row>
    <row r="53" spans="1:16" x14ac:dyDescent="0.25">
      <c r="A53" s="1">
        <f t="shared" si="1"/>
        <v>1979</v>
      </c>
      <c r="B53" s="2">
        <v>107.94</v>
      </c>
      <c r="C53" s="2">
        <f>+'Fuente PIB'!B53</f>
        <v>2.6269999999999998</v>
      </c>
      <c r="D53" s="2">
        <f>+'Fuente PIB'!C53</f>
        <v>6.7770000000000001</v>
      </c>
      <c r="E53" s="8">
        <f t="shared" si="4"/>
        <v>3.1663875780179707E-2</v>
      </c>
      <c r="F53" s="2">
        <f t="shared" si="11"/>
        <v>4.108869432813095</v>
      </c>
      <c r="G53" s="8">
        <f t="shared" si="2"/>
        <v>0.12308812818645309</v>
      </c>
      <c r="H53" s="8">
        <f t="shared" si="5"/>
        <v>0.17249619813165329</v>
      </c>
      <c r="I53" s="8">
        <f t="shared" si="7"/>
        <v>0.80230422441142091</v>
      </c>
      <c r="J53" s="8">
        <f t="shared" si="9"/>
        <v>5.4288266825491363</v>
      </c>
      <c r="K53" s="7">
        <f t="shared" si="12"/>
        <v>7.6629213483146064</v>
      </c>
      <c r="L53" s="8">
        <f t="shared" si="3"/>
        <v>0.11692176870748305</v>
      </c>
      <c r="M53" s="8">
        <f t="shared" si="6"/>
        <v>1.5805500982318268</v>
      </c>
      <c r="N53" s="8">
        <f t="shared" si="8"/>
        <v>4.0325670498084287</v>
      </c>
      <c r="O53" s="8">
        <f t="shared" si="10"/>
        <v>8.6227106227106205</v>
      </c>
      <c r="P53" s="8">
        <f t="shared" si="13"/>
        <v>27.247311827956988</v>
      </c>
    </row>
    <row r="54" spans="1:16" x14ac:dyDescent="0.25">
      <c r="A54" s="1">
        <f t="shared" si="1"/>
        <v>1980</v>
      </c>
      <c r="B54" s="2">
        <v>135.76</v>
      </c>
      <c r="C54" s="2">
        <f>+'Fuente PIB'!B54</f>
        <v>2.8570000000000002</v>
      </c>
      <c r="D54" s="2">
        <f>+'Fuente PIB'!C54</f>
        <v>6.7590000000000003</v>
      </c>
      <c r="E54" s="8">
        <f t="shared" si="4"/>
        <v>-2.6560424966799445E-3</v>
      </c>
      <c r="F54" s="2">
        <f t="shared" si="11"/>
        <v>4.7518375918795934</v>
      </c>
      <c r="G54" s="8">
        <f t="shared" si="2"/>
        <v>0.25773577913655732</v>
      </c>
      <c r="H54" s="8">
        <f t="shared" si="5"/>
        <v>0.47325013564839913</v>
      </c>
      <c r="I54" s="8">
        <f t="shared" si="7"/>
        <v>1.336258819480296</v>
      </c>
      <c r="J54" s="8">
        <f t="shared" si="9"/>
        <v>5.6451297112090062</v>
      </c>
      <c r="K54" s="7">
        <f t="shared" si="12"/>
        <v>11.831758034026464</v>
      </c>
      <c r="L54" s="8">
        <f t="shared" si="3"/>
        <v>8.7552341073467987E-2</v>
      </c>
      <c r="M54" s="8">
        <f t="shared" si="6"/>
        <v>1.6626281453867664</v>
      </c>
      <c r="N54" s="8">
        <f t="shared" si="8"/>
        <v>4.2712177121771218</v>
      </c>
      <c r="O54" s="8">
        <f t="shared" si="10"/>
        <v>8.5233333333333352</v>
      </c>
      <c r="P54" s="8">
        <f t="shared" si="13"/>
        <v>26.737864077669908</v>
      </c>
    </row>
    <row r="55" spans="1:16" x14ac:dyDescent="0.25">
      <c r="A55" s="1">
        <f t="shared" si="1"/>
        <v>1981</v>
      </c>
      <c r="B55" s="2">
        <v>122.55</v>
      </c>
      <c r="C55" s="2">
        <f>+'Fuente PIB'!B55</f>
        <v>3.2069999999999999</v>
      </c>
      <c r="D55" s="2">
        <f>+'Fuente PIB'!C55</f>
        <v>6.931</v>
      </c>
      <c r="E55" s="8">
        <f t="shared" si="4"/>
        <v>2.5447551412930869E-2</v>
      </c>
      <c r="F55" s="2">
        <f t="shared" si="11"/>
        <v>3.8213283442469597</v>
      </c>
      <c r="G55" s="8">
        <f t="shared" si="2"/>
        <v>-9.7304065998821465E-2</v>
      </c>
      <c r="H55" s="8">
        <f t="shared" si="5"/>
        <v>0.20041140170437832</v>
      </c>
      <c r="I55" s="8">
        <f t="shared" si="7"/>
        <v>0.71278825995807127</v>
      </c>
      <c r="J55" s="8">
        <f t="shared" si="9"/>
        <v>4.1556583929322679</v>
      </c>
      <c r="K55" s="7">
        <f t="shared" si="12"/>
        <v>13.102416570771002</v>
      </c>
      <c r="L55" s="8">
        <f t="shared" si="3"/>
        <v>0.12250612530626515</v>
      </c>
      <c r="M55" s="8">
        <f t="shared" si="6"/>
        <v>1.7527896995708154</v>
      </c>
      <c r="N55" s="8">
        <f t="shared" si="8"/>
        <v>4.7064056939501775</v>
      </c>
      <c r="O55" s="8">
        <f t="shared" si="10"/>
        <v>8.2420749279538903</v>
      </c>
      <c r="P55" s="8">
        <f t="shared" si="13"/>
        <v>23.86046511627907</v>
      </c>
    </row>
    <row r="56" spans="1:16" x14ac:dyDescent="0.25">
      <c r="A56" s="1">
        <f t="shared" si="1"/>
        <v>1982</v>
      </c>
      <c r="B56" s="2">
        <v>140.63999999999999</v>
      </c>
      <c r="C56" s="2">
        <f>+'Fuente PIB'!B56</f>
        <v>3.3439999999999999</v>
      </c>
      <c r="D56" s="2">
        <f>+'Fuente PIB'!C56</f>
        <v>6.806</v>
      </c>
      <c r="E56" s="8">
        <f t="shared" si="4"/>
        <v>-1.803491559659498E-2</v>
      </c>
      <c r="F56" s="2">
        <f t="shared" si="11"/>
        <v>4.205741626794258</v>
      </c>
      <c r="G56" s="8">
        <f t="shared" si="2"/>
        <v>0.14761321909424718</v>
      </c>
      <c r="H56" s="8">
        <f t="shared" si="5"/>
        <v>0.1913595933926302</v>
      </c>
      <c r="I56" s="8">
        <f t="shared" si="7"/>
        <v>1.2288431061806655</v>
      </c>
      <c r="J56" s="8">
        <f t="shared" si="9"/>
        <v>4.29318780579601</v>
      </c>
      <c r="K56" s="7">
        <f t="shared" si="12"/>
        <v>13.395087001023541</v>
      </c>
      <c r="L56" s="8">
        <f t="shared" si="3"/>
        <v>4.2719052073588948E-2</v>
      </c>
      <c r="M56" s="8">
        <f t="shared" si="6"/>
        <v>1.614542611415168</v>
      </c>
      <c r="N56" s="8">
        <f t="shared" si="8"/>
        <v>4.5364238410596025</v>
      </c>
      <c r="O56" s="8">
        <f t="shared" si="10"/>
        <v>8.1117166212534055</v>
      </c>
      <c r="P56" s="8">
        <f t="shared" si="13"/>
        <v>19.14457831325301</v>
      </c>
    </row>
    <row r="57" spans="1:16" x14ac:dyDescent="0.25">
      <c r="A57" s="1">
        <f t="shared" si="1"/>
        <v>1983</v>
      </c>
      <c r="B57" s="2">
        <v>164.93</v>
      </c>
      <c r="C57" s="2">
        <f>+'Fuente PIB'!B57</f>
        <v>3.6339999999999999</v>
      </c>
      <c r="D57" s="2">
        <f>+'Fuente PIB'!C57</f>
        <v>7.1180000000000003</v>
      </c>
      <c r="E57" s="8">
        <f t="shared" si="4"/>
        <v>4.5841904202174488E-2</v>
      </c>
      <c r="F57" s="2">
        <f t="shared" si="11"/>
        <v>4.5385250412768299</v>
      </c>
      <c r="G57" s="8">
        <f t="shared" si="2"/>
        <v>0.17271046643913546</v>
      </c>
      <c r="H57" s="8">
        <f t="shared" si="5"/>
        <v>0.69072270630445942</v>
      </c>
      <c r="I57" s="8">
        <f t="shared" si="7"/>
        <v>1.1984804052252733</v>
      </c>
      <c r="J57" s="8">
        <f t="shared" si="9"/>
        <v>5.6477226924627173</v>
      </c>
      <c r="K57" s="7">
        <f t="shared" si="12"/>
        <v>13.132819194515854</v>
      </c>
      <c r="L57" s="8">
        <f t="shared" si="3"/>
        <v>8.6722488038277534E-2</v>
      </c>
      <c r="M57" s="8">
        <f t="shared" si="6"/>
        <v>1.550175438596491</v>
      </c>
      <c r="N57" s="8">
        <f t="shared" si="8"/>
        <v>4.6959247648902815</v>
      </c>
      <c r="O57" s="8">
        <f t="shared" si="10"/>
        <v>8.3419023136246775</v>
      </c>
      <c r="P57" s="8">
        <f t="shared" si="13"/>
        <v>16.901477832512313</v>
      </c>
    </row>
    <row r="58" spans="1:16" x14ac:dyDescent="0.25">
      <c r="A58" s="1">
        <f t="shared" si="1"/>
        <v>1984</v>
      </c>
      <c r="B58" s="2">
        <v>167.24</v>
      </c>
      <c r="C58" s="2">
        <f>+'Fuente PIB'!B58</f>
        <v>4.0380000000000003</v>
      </c>
      <c r="D58" s="2">
        <f>+'Fuente PIB'!C58</f>
        <v>7.633</v>
      </c>
      <c r="E58" s="8">
        <f t="shared" si="4"/>
        <v>7.2351784209047532E-2</v>
      </c>
      <c r="F58" s="2">
        <f t="shared" si="11"/>
        <v>4.1416542842991584</v>
      </c>
      <c r="G58" s="8">
        <f t="shared" si="2"/>
        <v>1.4005941914751796E-2</v>
      </c>
      <c r="H58" s="8">
        <f t="shared" si="5"/>
        <v>1.4393232205367563</v>
      </c>
      <c r="I58" s="8">
        <f t="shared" si="7"/>
        <v>0.97333333333333338</v>
      </c>
      <c r="J58" s="8">
        <f t="shared" si="9"/>
        <v>3.6481378543635357</v>
      </c>
      <c r="K58" s="7">
        <f t="shared" si="12"/>
        <v>11.593373493975905</v>
      </c>
      <c r="L58" s="8">
        <f t="shared" si="3"/>
        <v>0.11117226197028085</v>
      </c>
      <c r="M58" s="8">
        <f t="shared" si="6"/>
        <v>1.613592233009709</v>
      </c>
      <c r="N58" s="8">
        <f t="shared" si="8"/>
        <v>4.8948905109489047</v>
      </c>
      <c r="O58" s="8">
        <f t="shared" si="10"/>
        <v>9.3273657289002561</v>
      </c>
      <c r="P58" s="8">
        <f t="shared" si="13"/>
        <v>17.026785714285715</v>
      </c>
    </row>
    <row r="59" spans="1:16" x14ac:dyDescent="0.25">
      <c r="A59" s="1">
        <f t="shared" si="1"/>
        <v>1985</v>
      </c>
      <c r="B59" s="2">
        <v>211.28</v>
      </c>
      <c r="C59" s="2">
        <f>+'Fuente PIB'!B59</f>
        <v>4.3390000000000004</v>
      </c>
      <c r="D59" s="2">
        <f>+'Fuente PIB'!C59</f>
        <v>7.9509999999999996</v>
      </c>
      <c r="E59" s="8">
        <f t="shared" si="4"/>
        <v>4.1661207913009202E-2</v>
      </c>
      <c r="F59" s="2">
        <f t="shared" si="11"/>
        <v>4.8693247292002759</v>
      </c>
      <c r="G59" s="8">
        <f t="shared" si="2"/>
        <v>0.26333413059076771</v>
      </c>
      <c r="H59" s="8">
        <f t="shared" si="5"/>
        <v>1.3426100454595855</v>
      </c>
      <c r="I59" s="8">
        <f t="shared" si="7"/>
        <v>1.2858379314075514</v>
      </c>
      <c r="J59" s="8">
        <f t="shared" si="9"/>
        <v>3.6455584872471416</v>
      </c>
      <c r="K59" s="7">
        <f t="shared" si="12"/>
        <v>11.170506912442397</v>
      </c>
      <c r="L59" s="8">
        <f t="shared" si="3"/>
        <v>7.4541852402179254E-2</v>
      </c>
      <c r="M59" s="8">
        <f t="shared" si="6"/>
        <v>1.5750741839762612</v>
      </c>
      <c r="N59" s="8">
        <f t="shared" si="8"/>
        <v>4.847708894878707</v>
      </c>
      <c r="O59" s="8">
        <f t="shared" si="10"/>
        <v>9.1854460093896719</v>
      </c>
      <c r="P59" s="8">
        <f t="shared" si="13"/>
        <v>18.030701754385966</v>
      </c>
    </row>
    <row r="60" spans="1:16" x14ac:dyDescent="0.25">
      <c r="A60" s="1">
        <f t="shared" si="1"/>
        <v>1986</v>
      </c>
      <c r="B60" s="2">
        <v>242.17</v>
      </c>
      <c r="C60" s="2">
        <f>+'Fuente PIB'!B60</f>
        <v>4.58</v>
      </c>
      <c r="D60" s="2">
        <f>+'Fuente PIB'!C60</f>
        <v>8.2260000000000009</v>
      </c>
      <c r="E60" s="8">
        <f t="shared" si="4"/>
        <v>3.4586844422085372E-2</v>
      </c>
      <c r="F60" s="2">
        <f t="shared" si="11"/>
        <v>5.2875545851528383</v>
      </c>
      <c r="G60" s="8">
        <f t="shared" si="2"/>
        <v>0.14620408936009088</v>
      </c>
      <c r="H60" s="8">
        <f t="shared" si="5"/>
        <v>1.2535827284571002</v>
      </c>
      <c r="I60" s="8">
        <f t="shared" si="7"/>
        <v>2.0146894061994272</v>
      </c>
      <c r="J60" s="8">
        <f t="shared" si="9"/>
        <v>4.1889865009642167</v>
      </c>
      <c r="K60" s="7">
        <f t="shared" si="12"/>
        <v>14.828104575163398</v>
      </c>
      <c r="L60" s="8">
        <f t="shared" si="3"/>
        <v>5.5542751786125777E-2</v>
      </c>
      <c r="M60" s="8">
        <f t="shared" si="6"/>
        <v>1.4452749599572878</v>
      </c>
      <c r="N60" s="8">
        <f t="shared" si="8"/>
        <v>4.6334563345633457</v>
      </c>
      <c r="O60" s="8">
        <f t="shared" si="10"/>
        <v>9.200445434298441</v>
      </c>
      <c r="P60" s="8">
        <f t="shared" si="13"/>
        <v>19.087719298245613</v>
      </c>
    </row>
    <row r="61" spans="1:16" x14ac:dyDescent="0.25">
      <c r="A61" s="1">
        <f t="shared" si="1"/>
        <v>1987</v>
      </c>
      <c r="B61" s="2">
        <v>247.08</v>
      </c>
      <c r="C61" s="2">
        <f>+'Fuente PIB'!B61</f>
        <v>4.8550000000000004</v>
      </c>
      <c r="D61" s="2">
        <f>+'Fuente PIB'!C61</f>
        <v>8.5109999999999992</v>
      </c>
      <c r="E61" s="8">
        <f t="shared" si="4"/>
        <v>3.4646243617797001E-2</v>
      </c>
      <c r="F61" s="2">
        <f t="shared" si="11"/>
        <v>5.0891864057672498</v>
      </c>
      <c r="G61" s="8">
        <f t="shared" si="2"/>
        <v>2.0275013420324672E-2</v>
      </c>
      <c r="H61" s="8">
        <f t="shared" si="5"/>
        <v>1.5981072555205049</v>
      </c>
      <c r="I61" s="8">
        <f t="shared" si="7"/>
        <v>1.5612107390898728</v>
      </c>
      <c r="J61" s="8">
        <f t="shared" si="9"/>
        <v>5.1785446361590397</v>
      </c>
      <c r="K61" s="7">
        <f t="shared" si="12"/>
        <v>15.149019607843137</v>
      </c>
      <c r="L61" s="8">
        <f t="shared" si="3"/>
        <v>6.004366812227091E-2</v>
      </c>
      <c r="M61" s="8">
        <f t="shared" si="6"/>
        <v>1.3318924111431318</v>
      </c>
      <c r="N61" s="8">
        <f t="shared" si="8"/>
        <v>4.645348837209303</v>
      </c>
      <c r="O61" s="8">
        <f t="shared" si="10"/>
        <v>9.2426160337552759</v>
      </c>
      <c r="P61" s="8">
        <f t="shared" si="13"/>
        <v>18.420000000000002</v>
      </c>
    </row>
    <row r="62" spans="1:16" x14ac:dyDescent="0.25">
      <c r="A62" s="1">
        <f t="shared" si="1"/>
        <v>1988</v>
      </c>
      <c r="B62" s="2">
        <v>277.72000000000003</v>
      </c>
      <c r="C62" s="2">
        <f>+'Fuente PIB'!B62</f>
        <v>5.2359999999999998</v>
      </c>
      <c r="D62" s="2">
        <f>+'Fuente PIB'!C62</f>
        <v>8.8670000000000009</v>
      </c>
      <c r="E62" s="8">
        <f t="shared" si="4"/>
        <v>4.1828222300552387E-2</v>
      </c>
      <c r="F62" s="2">
        <f t="shared" si="11"/>
        <v>5.3040488922841877</v>
      </c>
      <c r="G62" s="8">
        <f t="shared" si="2"/>
        <v>0.12400841832604836</v>
      </c>
      <c r="H62" s="8">
        <f t="shared" si="5"/>
        <v>1.8896056601810427</v>
      </c>
      <c r="I62" s="8">
        <f t="shared" si="7"/>
        <v>1.6739842095128061</v>
      </c>
      <c r="J62" s="8">
        <f t="shared" si="9"/>
        <v>4.0302481434522734</v>
      </c>
      <c r="K62" s="7">
        <f t="shared" si="12"/>
        <v>17.27105263157895</v>
      </c>
      <c r="L62" s="8">
        <f t="shared" si="3"/>
        <v>7.8475798146240949E-2</v>
      </c>
      <c r="M62" s="8">
        <f t="shared" si="6"/>
        <v>1.2261904761904763</v>
      </c>
      <c r="N62" s="8">
        <f t="shared" si="8"/>
        <v>4.5642933049946866</v>
      </c>
      <c r="O62" s="8">
        <f t="shared" si="10"/>
        <v>9.8856548856548851</v>
      </c>
      <c r="P62" s="8">
        <f t="shared" si="13"/>
        <v>18.04</v>
      </c>
    </row>
    <row r="63" spans="1:16" x14ac:dyDescent="0.25">
      <c r="A63" s="1">
        <f t="shared" si="1"/>
        <v>1989</v>
      </c>
      <c r="B63" s="2">
        <v>353.4</v>
      </c>
      <c r="C63" s="2">
        <f>+'Fuente PIB'!B63</f>
        <v>5.6420000000000003</v>
      </c>
      <c r="D63" s="2">
        <f>+'Fuente PIB'!C63</f>
        <v>9.1920000000000002</v>
      </c>
      <c r="E63" s="8">
        <f t="shared" si="4"/>
        <v>3.665275741513474E-2</v>
      </c>
      <c r="F63" s="2">
        <f t="shared" si="11"/>
        <v>6.2637362637362628</v>
      </c>
      <c r="G63" s="8">
        <f t="shared" si="2"/>
        <v>0.27250468097364222</v>
      </c>
      <c r="H63" s="8">
        <f t="shared" si="5"/>
        <v>2.2740411339633129</v>
      </c>
      <c r="I63" s="8">
        <f t="shared" si="7"/>
        <v>2.8388007820986312</v>
      </c>
      <c r="J63" s="8">
        <f t="shared" si="9"/>
        <v>4.9008181666388371</v>
      </c>
      <c r="K63" s="7">
        <f t="shared" si="12"/>
        <v>20.048243001786776</v>
      </c>
      <c r="L63" s="8">
        <f t="shared" si="3"/>
        <v>7.7540106951871746E-2</v>
      </c>
      <c r="M63" s="8">
        <f t="shared" si="6"/>
        <v>1.1476969927674157</v>
      </c>
      <c r="N63" s="8">
        <f t="shared" si="8"/>
        <v>4.5422396856581537</v>
      </c>
      <c r="O63" s="8">
        <f t="shared" si="10"/>
        <v>9.8084291187739474</v>
      </c>
      <c r="P63" s="8">
        <f t="shared" si="13"/>
        <v>19.666666666666668</v>
      </c>
    </row>
    <row r="64" spans="1:16" x14ac:dyDescent="0.25">
      <c r="A64" s="1">
        <f t="shared" si="1"/>
        <v>1990</v>
      </c>
      <c r="B64" s="2">
        <v>330.22</v>
      </c>
      <c r="C64" s="2">
        <f>+'Fuente PIB'!B64</f>
        <v>5.9630000000000001</v>
      </c>
      <c r="D64" s="2">
        <f>+'Fuente PIB'!C64</f>
        <v>9.3659999999999997</v>
      </c>
      <c r="E64" s="8">
        <f t="shared" si="4"/>
        <v>1.8929503916448986E-2</v>
      </c>
      <c r="F64" s="2">
        <f t="shared" si="11"/>
        <v>5.5378165353010234</v>
      </c>
      <c r="G64" s="8">
        <f t="shared" si="2"/>
        <v>-6.5591397849462219E-2</v>
      </c>
      <c r="H64" s="8">
        <f t="shared" si="5"/>
        <v>1.4323806717737186</v>
      </c>
      <c r="I64" s="8">
        <f t="shared" si="7"/>
        <v>2.5835051546391754</v>
      </c>
      <c r="J64" s="8">
        <f t="shared" si="9"/>
        <v>4.6826707967647572</v>
      </c>
      <c r="K64" s="7">
        <f t="shared" si="12"/>
        <v>15.163485070974058</v>
      </c>
      <c r="L64" s="8">
        <f t="shared" si="3"/>
        <v>5.6894718185040771E-2</v>
      </c>
      <c r="M64" s="8">
        <f t="shared" si="6"/>
        <v>1.0871543577178859</v>
      </c>
      <c r="N64" s="8">
        <f t="shared" si="8"/>
        <v>4.5573159366262814</v>
      </c>
      <c r="O64" s="8">
        <f t="shared" si="10"/>
        <v>10.001845018450183</v>
      </c>
      <c r="P64" s="8">
        <f t="shared" si="13"/>
        <v>18.876666666666669</v>
      </c>
    </row>
    <row r="65" spans="1:16" x14ac:dyDescent="0.25">
      <c r="A65" s="1">
        <f t="shared" si="1"/>
        <v>1991</v>
      </c>
      <c r="B65" s="2">
        <v>417.09</v>
      </c>
      <c r="C65" s="2">
        <f>+'Fuente PIB'!B65</f>
        <v>6.1580000000000004</v>
      </c>
      <c r="D65" s="2">
        <f>+'Fuente PIB'!C65</f>
        <v>9.3550000000000004</v>
      </c>
      <c r="E65" s="8">
        <f t="shared" si="4"/>
        <v>-1.1744608157163716E-3</v>
      </c>
      <c r="F65" s="2">
        <f t="shared" si="11"/>
        <v>6.7731406300746979</v>
      </c>
      <c r="G65" s="8">
        <f t="shared" si="2"/>
        <v>0.26306704621161625</v>
      </c>
      <c r="H65" s="8">
        <f t="shared" si="5"/>
        <v>2.4034271725826191</v>
      </c>
      <c r="I65" s="8">
        <f t="shared" si="7"/>
        <v>3.0855127828386717</v>
      </c>
      <c r="J65" s="8">
        <f t="shared" si="9"/>
        <v>4.8293501048218026</v>
      </c>
      <c r="K65" s="7">
        <f t="shared" si="12"/>
        <v>16.546907867059318</v>
      </c>
      <c r="L65" s="8">
        <f t="shared" si="3"/>
        <v>3.2701660238135144E-2</v>
      </c>
      <c r="M65" s="8">
        <f t="shared" si="6"/>
        <v>0.92017461802307476</v>
      </c>
      <c r="N65" s="8">
        <f t="shared" si="8"/>
        <v>4.2858369098712448</v>
      </c>
      <c r="O65" s="8">
        <f t="shared" si="10"/>
        <v>9.9572953736654792</v>
      </c>
      <c r="P65" s="8">
        <f t="shared" si="13"/>
        <v>16.746397694524497</v>
      </c>
    </row>
    <row r="66" spans="1:16" x14ac:dyDescent="0.25">
      <c r="A66" s="1">
        <f t="shared" si="1"/>
        <v>1992</v>
      </c>
      <c r="B66" s="2">
        <v>435.71</v>
      </c>
      <c r="C66" s="2">
        <f>+'Fuente PIB'!B66</f>
        <v>6.52</v>
      </c>
      <c r="D66" s="2">
        <f>+'Fuente PIB'!C66</f>
        <v>9.6850000000000005</v>
      </c>
      <c r="E66" s="8">
        <f t="shared" si="4"/>
        <v>3.5275253874933243E-2</v>
      </c>
      <c r="F66" s="2">
        <f t="shared" si="11"/>
        <v>6.6826687116564418</v>
      </c>
      <c r="G66" s="8">
        <f t="shared" si="2"/>
        <v>4.4642643074636279E-2</v>
      </c>
      <c r="H66" s="8">
        <f t="shared" si="5"/>
        <v>2.0980517633674634</v>
      </c>
      <c r="I66" s="8">
        <f t="shared" si="7"/>
        <v>2.6908936891147817</v>
      </c>
      <c r="J66" s="8">
        <f t="shared" si="9"/>
        <v>5.9050713153724246</v>
      </c>
      <c r="K66" s="7">
        <f t="shared" si="12"/>
        <v>15.398569815581482</v>
      </c>
      <c r="L66" s="8">
        <f t="shared" si="3"/>
        <v>5.8785319909061329E-2</v>
      </c>
      <c r="M66" s="8">
        <f t="shared" si="6"/>
        <v>0.94976076555023914</v>
      </c>
      <c r="N66" s="8">
        <f t="shared" si="8"/>
        <v>4.09773260359656</v>
      </c>
      <c r="O66" s="8">
        <f t="shared" si="10"/>
        <v>9.7947019867549674</v>
      </c>
      <c r="P66" s="8">
        <f t="shared" si="13"/>
        <v>16.765667574931879</v>
      </c>
    </row>
    <row r="67" spans="1:16" x14ac:dyDescent="0.25">
      <c r="A67" s="1">
        <f t="shared" si="1"/>
        <v>1993</v>
      </c>
      <c r="B67" s="2">
        <v>466.45</v>
      </c>
      <c r="C67" s="2">
        <f>+'Fuente PIB'!B67</f>
        <v>6.859</v>
      </c>
      <c r="D67" s="2">
        <f>+'Fuente PIB'!C67</f>
        <v>9.952</v>
      </c>
      <c r="E67" s="8">
        <f t="shared" si="4"/>
        <v>2.7568404749612752E-2</v>
      </c>
      <c r="F67" s="2">
        <f t="shared" ref="F67:F94" si="14">+(B67/C67)/10</f>
        <v>6.8005540166204979</v>
      </c>
      <c r="G67" s="8">
        <f t="shared" si="2"/>
        <v>7.0551513621445405E-2</v>
      </c>
      <c r="H67" s="8">
        <f t="shared" si="5"/>
        <v>1.8281695264657731</v>
      </c>
      <c r="I67" s="8">
        <f t="shared" si="7"/>
        <v>3.7816504356740133</v>
      </c>
      <c r="J67" s="8">
        <f t="shared" si="9"/>
        <v>5.2176752865902429</v>
      </c>
      <c r="K67" s="7">
        <f t="shared" si="12"/>
        <v>17.800886739218058</v>
      </c>
      <c r="L67" s="8">
        <f t="shared" si="3"/>
        <v>5.1993865030674824E-2</v>
      </c>
      <c r="M67" s="8">
        <f t="shared" si="6"/>
        <v>0.88745184369840402</v>
      </c>
      <c r="N67" s="8">
        <f t="shared" si="8"/>
        <v>3.8133333333333335</v>
      </c>
      <c r="O67" s="8">
        <f t="shared" si="10"/>
        <v>9.7507836990595607</v>
      </c>
      <c r="P67" s="8">
        <f t="shared" si="13"/>
        <v>16.632390745501286</v>
      </c>
    </row>
    <row r="68" spans="1:16" x14ac:dyDescent="0.25">
      <c r="A68" s="1">
        <f t="shared" ref="A68:A94" si="15">+A67+1</f>
        <v>1994</v>
      </c>
      <c r="B68" s="2">
        <v>459.27</v>
      </c>
      <c r="C68" s="2">
        <f>+'Fuente PIB'!B68</f>
        <v>7.2869999999999999</v>
      </c>
      <c r="D68" s="2">
        <f>+'Fuente PIB'!C68</f>
        <v>10.352</v>
      </c>
      <c r="E68" s="8">
        <f t="shared" si="4"/>
        <v>4.0192926045016009E-2</v>
      </c>
      <c r="F68" s="2">
        <f t="shared" si="14"/>
        <v>6.3025936599423629</v>
      </c>
      <c r="G68" s="8">
        <f t="shared" ref="G68:G94" si="16">+B68/B67-1</f>
        <v>-1.5392860971165212E-2</v>
      </c>
      <c r="H68" s="8">
        <f t="shared" si="5"/>
        <v>1.7461731643147571</v>
      </c>
      <c r="I68" s="8">
        <f t="shared" si="7"/>
        <v>5.6988039673278879</v>
      </c>
      <c r="J68" s="8">
        <f t="shared" si="9"/>
        <v>4.4191150442477873</v>
      </c>
      <c r="K68" s="7">
        <f t="shared" si="12"/>
        <v>11.764591439688717</v>
      </c>
      <c r="L68" s="8">
        <f t="shared" ref="L68:L94" si="17">+C68/C67-1</f>
        <v>6.2399766729843931E-2</v>
      </c>
      <c r="M68" s="8">
        <f t="shared" si="6"/>
        <v>0.80460624071322417</v>
      </c>
      <c r="N68" s="8">
        <f t="shared" si="8"/>
        <v>3.7165048543689325</v>
      </c>
      <c r="O68" s="8">
        <f t="shared" si="10"/>
        <v>9.6379562043795612</v>
      </c>
      <c r="P68" s="8">
        <f t="shared" si="13"/>
        <v>17.636828644501279</v>
      </c>
    </row>
    <row r="69" spans="1:16" x14ac:dyDescent="0.25">
      <c r="A69" s="1">
        <f t="shared" si="15"/>
        <v>1995</v>
      </c>
      <c r="B69" s="2">
        <v>615.92999999999995</v>
      </c>
      <c r="C69" s="2">
        <f>+'Fuente PIB'!B69</f>
        <v>7.64</v>
      </c>
      <c r="D69" s="2">
        <f>+'Fuente PIB'!C69</f>
        <v>10.63</v>
      </c>
      <c r="E69" s="8">
        <f t="shared" ref="E69:E94" si="18">+D69/D68-1</f>
        <v>2.6854714064915131E-2</v>
      </c>
      <c r="F69" s="2">
        <f t="shared" si="14"/>
        <v>8.0619109947643981</v>
      </c>
      <c r="G69" s="8">
        <f t="shared" si="16"/>
        <v>0.34110653863740281</v>
      </c>
      <c r="H69" s="8">
        <f t="shared" si="5"/>
        <v>1.9152309731162438</v>
      </c>
      <c r="I69" s="8">
        <f t="shared" si="7"/>
        <v>5.829249362457035</v>
      </c>
      <c r="J69" s="8">
        <f t="shared" si="9"/>
        <v>5.6637455371632575</v>
      </c>
      <c r="K69" s="7">
        <f t="shared" si="12"/>
        <v>12.542875989445911</v>
      </c>
      <c r="L69" s="8">
        <f t="shared" si="17"/>
        <v>4.8442431727734325E-2</v>
      </c>
      <c r="M69" s="8">
        <f t="shared" si="6"/>
        <v>0.76077437197510922</v>
      </c>
      <c r="N69" s="8">
        <f t="shared" si="8"/>
        <v>3.534124629080118</v>
      </c>
      <c r="O69" s="8">
        <f t="shared" si="10"/>
        <v>9.296495956873315</v>
      </c>
      <c r="P69" s="8">
        <f t="shared" si="13"/>
        <v>16.934272300469484</v>
      </c>
    </row>
    <row r="70" spans="1:16" x14ac:dyDescent="0.25">
      <c r="A70" s="1">
        <f t="shared" si="15"/>
        <v>1996</v>
      </c>
      <c r="B70" s="2">
        <v>747.74</v>
      </c>
      <c r="C70" s="2">
        <f>+'Fuente PIB'!B70</f>
        <v>8.0730000000000004</v>
      </c>
      <c r="D70" s="2">
        <f>+'Fuente PIB'!C70</f>
        <v>11.031000000000001</v>
      </c>
      <c r="E70" s="8">
        <f t="shared" si="18"/>
        <v>3.7723424270931227E-2</v>
      </c>
      <c r="F70" s="2">
        <f t="shared" si="14"/>
        <v>9.2622321317973491</v>
      </c>
      <c r="G70" s="8">
        <f t="shared" si="16"/>
        <v>0.21400159108989669</v>
      </c>
      <c r="H70" s="8">
        <f t="shared" si="5"/>
        <v>2.0876656893917498</v>
      </c>
      <c r="I70" s="8">
        <f t="shared" si="7"/>
        <v>5.9583100688628328</v>
      </c>
      <c r="J70" s="8">
        <f t="shared" si="9"/>
        <v>8.3083530436947601</v>
      </c>
      <c r="K70" s="7">
        <f t="shared" si="12"/>
        <v>15.021855581744159</v>
      </c>
      <c r="L70" s="8">
        <f t="shared" si="17"/>
        <v>5.6675392670157088E-2</v>
      </c>
      <c r="M70" s="8">
        <f t="shared" si="6"/>
        <v>0.76266375545851539</v>
      </c>
      <c r="N70" s="8">
        <f t="shared" si="8"/>
        <v>3.310197544046984</v>
      </c>
      <c r="O70" s="8">
        <f t="shared" si="10"/>
        <v>8.9298892988929897</v>
      </c>
      <c r="P70" s="8">
        <f t="shared" si="13"/>
        <v>16.979955456570156</v>
      </c>
    </row>
    <row r="71" spans="1:16" x14ac:dyDescent="0.25">
      <c r="A71" s="1">
        <f t="shared" si="15"/>
        <v>1997</v>
      </c>
      <c r="B71" s="2">
        <v>970.43</v>
      </c>
      <c r="C71" s="2">
        <f>+'Fuente PIB'!B71</f>
        <v>8.5779999999999994</v>
      </c>
      <c r="D71" s="2">
        <f>+'Fuente PIB'!C71</f>
        <v>11.522</v>
      </c>
      <c r="E71" s="8">
        <f t="shared" si="18"/>
        <v>4.4510923760311849E-2</v>
      </c>
      <c r="F71" s="2">
        <f t="shared" si="14"/>
        <v>11.313010025647005</v>
      </c>
      <c r="G71" s="8">
        <f t="shared" si="16"/>
        <v>0.29781742316848092</v>
      </c>
      <c r="H71" s="8">
        <f t="shared" si="5"/>
        <v>2.9275943014408283</v>
      </c>
      <c r="I71" s="8">
        <f t="shared" si="7"/>
        <v>9.2043112513144063</v>
      </c>
      <c r="J71" s="8">
        <f t="shared" si="9"/>
        <v>9.059396703638436</v>
      </c>
      <c r="K71" s="7">
        <f t="shared" si="12"/>
        <v>23.266816704176041</v>
      </c>
      <c r="L71" s="8">
        <f t="shared" si="17"/>
        <v>6.2554192988975466E-2</v>
      </c>
      <c r="M71" s="8">
        <f t="shared" si="6"/>
        <v>0.76683831101956712</v>
      </c>
      <c r="N71" s="8">
        <f t="shared" si="8"/>
        <v>3.1200768491834774</v>
      </c>
      <c r="O71" s="8">
        <f t="shared" si="10"/>
        <v>8.9744186046511629</v>
      </c>
      <c r="P71" s="8">
        <f t="shared" si="13"/>
        <v>17.09704641350211</v>
      </c>
    </row>
    <row r="72" spans="1:16" x14ac:dyDescent="0.25">
      <c r="A72" s="1">
        <f t="shared" si="15"/>
        <v>1998</v>
      </c>
      <c r="B72" s="2">
        <v>1229.23</v>
      </c>
      <c r="C72" s="2">
        <f>+'Fuente PIB'!B72</f>
        <v>9.0630000000000006</v>
      </c>
      <c r="D72" s="2">
        <f>+'Fuente PIB'!C72</f>
        <v>12.038</v>
      </c>
      <c r="E72" s="8">
        <f t="shared" si="18"/>
        <v>4.4783891685471255E-2</v>
      </c>
      <c r="F72" s="2">
        <f t="shared" si="14"/>
        <v>13.563168928610835</v>
      </c>
      <c r="G72" s="8">
        <f t="shared" si="16"/>
        <v>0.26668590212586185</v>
      </c>
      <c r="H72" s="8">
        <f t="shared" si="5"/>
        <v>3.426148638916894</v>
      </c>
      <c r="I72" s="8">
        <f t="shared" si="7"/>
        <v>11.789824159816877</v>
      </c>
      <c r="J72" s="8">
        <f t="shared" si="9"/>
        <v>10.835451569420373</v>
      </c>
      <c r="K72" s="7">
        <f t="shared" si="12"/>
        <v>21.264625973555514</v>
      </c>
      <c r="L72" s="8">
        <f t="shared" si="17"/>
        <v>5.6539986010725185E-2</v>
      </c>
      <c r="M72" s="8">
        <f t="shared" si="6"/>
        <v>0.73090145148968699</v>
      </c>
      <c r="N72" s="8">
        <f t="shared" si="8"/>
        <v>2.8533163265306127</v>
      </c>
      <c r="O72" s="8">
        <f t="shared" si="10"/>
        <v>8.6312433581296499</v>
      </c>
      <c r="P72" s="8">
        <f t="shared" si="13"/>
        <v>17.841995841995843</v>
      </c>
    </row>
    <row r="73" spans="1:16" x14ac:dyDescent="0.25">
      <c r="A73" s="1">
        <f t="shared" si="15"/>
        <v>1999</v>
      </c>
      <c r="B73" s="2">
        <v>1469.25</v>
      </c>
      <c r="C73" s="2">
        <f>+'Fuente PIB'!B73</f>
        <v>9.6310000000000002</v>
      </c>
      <c r="D73" s="2">
        <f>+'Fuente PIB'!C73</f>
        <v>12.611000000000001</v>
      </c>
      <c r="E73" s="8">
        <f t="shared" si="18"/>
        <v>4.7599268981558529E-2</v>
      </c>
      <c r="F73" s="2">
        <f t="shared" si="14"/>
        <v>15.255425189492263</v>
      </c>
      <c r="G73" s="8">
        <f t="shared" si="16"/>
        <v>0.19526044759727634</v>
      </c>
      <c r="H73" s="8">
        <f t="shared" si="5"/>
        <v>3.1574702886247881</v>
      </c>
      <c r="I73" s="8">
        <f t="shared" si="7"/>
        <v>12.611728738187882</v>
      </c>
      <c r="J73" s="8">
        <f t="shared" si="9"/>
        <v>14.959700195524658</v>
      </c>
      <c r="K73" s="7">
        <f t="shared" si="12"/>
        <v>23.532476206378359</v>
      </c>
      <c r="L73" s="8">
        <f t="shared" si="17"/>
        <v>6.2672404281143068E-2</v>
      </c>
      <c r="M73" s="8">
        <f t="shared" si="6"/>
        <v>0.70701878766394888</v>
      </c>
      <c r="N73" s="8">
        <f t="shared" si="8"/>
        <v>2.6661591168633425</v>
      </c>
      <c r="O73" s="8">
        <f t="shared" si="10"/>
        <v>8.4607072691552059</v>
      </c>
      <c r="P73" s="8">
        <f t="shared" si="13"/>
        <v>17.450191570881227</v>
      </c>
    </row>
    <row r="74" spans="1:16" x14ac:dyDescent="0.25">
      <c r="A74" s="1">
        <f t="shared" si="15"/>
        <v>2000</v>
      </c>
      <c r="B74" s="2">
        <v>1320.28</v>
      </c>
      <c r="C74" s="2">
        <f>+'Fuente PIB'!B74</f>
        <v>10.252000000000001</v>
      </c>
      <c r="D74" s="2">
        <f>+'Fuente PIB'!C74</f>
        <v>13.131</v>
      </c>
      <c r="E74" s="8">
        <f t="shared" si="18"/>
        <v>4.1233843469986375E-2</v>
      </c>
      <c r="F74" s="2">
        <f t="shared" si="14"/>
        <v>12.878267655091687</v>
      </c>
      <c r="G74" s="8">
        <f t="shared" si="16"/>
        <v>-0.10139186659860477</v>
      </c>
      <c r="H74" s="8">
        <f t="shared" si="5"/>
        <v>2.9981830294954874</v>
      </c>
      <c r="I74" s="8">
        <f t="shared" si="7"/>
        <v>8.7251031231585152</v>
      </c>
      <c r="J74" s="8">
        <f t="shared" si="9"/>
        <v>13.327509495387954</v>
      </c>
      <c r="K74" s="7">
        <f t="shared" si="12"/>
        <v>21.72035794183445</v>
      </c>
      <c r="L74" s="8">
        <f t="shared" si="17"/>
        <v>6.4479285640120398E-2</v>
      </c>
      <c r="M74" s="8">
        <f t="shared" si="6"/>
        <v>0.71926882441723983</v>
      </c>
      <c r="N74" s="8">
        <f t="shared" si="8"/>
        <v>2.5883794189709484</v>
      </c>
      <c r="O74" s="8">
        <f t="shared" si="10"/>
        <v>8.5545200372786585</v>
      </c>
      <c r="P74" s="8">
        <f t="shared" si="13"/>
        <v>17.915129151291513</v>
      </c>
    </row>
    <row r="75" spans="1:16" x14ac:dyDescent="0.25">
      <c r="A75" s="1">
        <f t="shared" si="15"/>
        <v>2001</v>
      </c>
      <c r="B75" s="2">
        <v>1148.0899999999999</v>
      </c>
      <c r="C75" s="2">
        <f>+'Fuente PIB'!B75</f>
        <v>10.582000000000001</v>
      </c>
      <c r="D75" s="2">
        <f>+'Fuente PIB'!C75</f>
        <v>13.262</v>
      </c>
      <c r="E75" s="8">
        <f t="shared" si="18"/>
        <v>9.9763917447261985E-3</v>
      </c>
      <c r="F75" s="2">
        <f t="shared" si="14"/>
        <v>10.849461349461347</v>
      </c>
      <c r="G75" s="8">
        <f t="shared" si="16"/>
        <v>-0.13041930499591003</v>
      </c>
      <c r="H75" s="8">
        <f t="shared" si="5"/>
        <v>1.7526193387518281</v>
      </c>
      <c r="I75" s="8">
        <f t="shared" si="7"/>
        <v>8.3683394532843725</v>
      </c>
      <c r="J75" s="8">
        <f t="shared" si="9"/>
        <v>10.245861494759525</v>
      </c>
      <c r="K75" s="7">
        <f t="shared" si="12"/>
        <v>15.045981830887492</v>
      </c>
      <c r="L75" s="8">
        <f t="shared" si="17"/>
        <v>3.2188841201716833E-2</v>
      </c>
      <c r="M75" s="8">
        <f t="shared" si="6"/>
        <v>0.71841506982786618</v>
      </c>
      <c r="N75" s="8">
        <f t="shared" si="8"/>
        <v>2.2996570003118184</v>
      </c>
      <c r="O75" s="8">
        <f t="shared" si="10"/>
        <v>8.0832618025751071</v>
      </c>
      <c r="P75" s="8">
        <f t="shared" si="13"/>
        <v>17.82918149466192</v>
      </c>
    </row>
    <row r="76" spans="1:16" x14ac:dyDescent="0.25">
      <c r="A76" s="1">
        <f t="shared" si="15"/>
        <v>2002</v>
      </c>
      <c r="B76" s="2">
        <v>879.82</v>
      </c>
      <c r="C76" s="2">
        <f>+'Fuente PIB'!B76</f>
        <v>10.936</v>
      </c>
      <c r="D76" s="2">
        <f>+'Fuente PIB'!C76</f>
        <v>13.493</v>
      </c>
      <c r="E76" s="8">
        <f t="shared" si="18"/>
        <v>1.7418187302066013E-2</v>
      </c>
      <c r="F76" s="2">
        <f t="shared" si="14"/>
        <v>8.045171909290417</v>
      </c>
      <c r="G76" s="8">
        <f t="shared" si="16"/>
        <v>-0.23366635019902615</v>
      </c>
      <c r="H76" s="8">
        <f t="shared" si="5"/>
        <v>1.0192788781529001</v>
      </c>
      <c r="I76" s="8">
        <f t="shared" si="7"/>
        <v>5.2558304891922649</v>
      </c>
      <c r="J76" s="8">
        <f t="shared" si="9"/>
        <v>6.4529436679373156</v>
      </c>
      <c r="K76" s="7">
        <f t="shared" si="12"/>
        <v>12.943264659271</v>
      </c>
      <c r="L76" s="8">
        <f t="shared" si="17"/>
        <v>3.3453033453033409E-2</v>
      </c>
      <c r="M76" s="8">
        <f t="shared" si="6"/>
        <v>0.6773006134969326</v>
      </c>
      <c r="N76" s="8">
        <f t="shared" si="8"/>
        <v>2.2703349282296652</v>
      </c>
      <c r="O76" s="8">
        <f t="shared" si="10"/>
        <v>7.5504300234558261</v>
      </c>
      <c r="P76" s="8">
        <f t="shared" si="13"/>
        <v>17.105960264900663</v>
      </c>
    </row>
    <row r="77" spans="1:16" x14ac:dyDescent="0.25">
      <c r="A77" s="1">
        <f t="shared" si="15"/>
        <v>2003</v>
      </c>
      <c r="B77" s="2">
        <v>1111.9100000000001</v>
      </c>
      <c r="C77" s="2">
        <f>+'Fuente PIB'!B77</f>
        <v>11.458</v>
      </c>
      <c r="D77" s="2">
        <f>+'Fuente PIB'!C77</f>
        <v>13.879</v>
      </c>
      <c r="E77" s="8">
        <f t="shared" si="18"/>
        <v>2.8607426072778441E-2</v>
      </c>
      <c r="F77" s="2">
        <f t="shared" si="14"/>
        <v>9.7042241228835753</v>
      </c>
      <c r="G77" s="8">
        <f t="shared" si="16"/>
        <v>0.26379259393966947</v>
      </c>
      <c r="H77" s="8">
        <f t="shared" ref="H77:H94" si="19">+B77/B67-1</f>
        <v>1.3837710365526856</v>
      </c>
      <c r="I77" s="8">
        <f t="shared" si="7"/>
        <v>5.741708603650034</v>
      </c>
      <c r="J77" s="8">
        <f t="shared" si="9"/>
        <v>10.398359815479242</v>
      </c>
      <c r="K77" s="7">
        <f t="shared" si="12"/>
        <v>13.821514262863237</v>
      </c>
      <c r="L77" s="8">
        <f t="shared" si="17"/>
        <v>4.7732260424286688E-2</v>
      </c>
      <c r="M77" s="8">
        <f t="shared" si="6"/>
        <v>0.67050590465082371</v>
      </c>
      <c r="N77" s="8">
        <f t="shared" si="8"/>
        <v>2.1529994496422677</v>
      </c>
      <c r="O77" s="8">
        <f t="shared" si="10"/>
        <v>7.0407017543859656</v>
      </c>
      <c r="P77" s="8">
        <f t="shared" si="13"/>
        <v>16.959247648902821</v>
      </c>
    </row>
    <row r="78" spans="1:16" x14ac:dyDescent="0.25">
      <c r="A78" s="1">
        <f t="shared" si="15"/>
        <v>2004</v>
      </c>
      <c r="B78" s="2">
        <v>1211.92</v>
      </c>
      <c r="C78" s="2">
        <f>+'Fuente PIB'!B78</f>
        <v>12.214</v>
      </c>
      <c r="D78" s="2">
        <f>+'Fuente PIB'!C78</f>
        <v>14.406000000000001</v>
      </c>
      <c r="E78" s="8">
        <f t="shared" si="18"/>
        <v>3.7971035377188711E-2</v>
      </c>
      <c r="F78" s="2">
        <f t="shared" si="14"/>
        <v>9.9223841493368266</v>
      </c>
      <c r="G78" s="8">
        <f t="shared" si="16"/>
        <v>8.9944330026710873E-2</v>
      </c>
      <c r="H78" s="8">
        <f t="shared" si="19"/>
        <v>1.6387963507305074</v>
      </c>
      <c r="I78" s="8">
        <f t="shared" si="7"/>
        <v>6.2465917244678311</v>
      </c>
      <c r="J78" s="8">
        <f t="shared" si="9"/>
        <v>16.676779463243875</v>
      </c>
      <c r="K78" s="7">
        <f t="shared" si="12"/>
        <v>13.299941002949854</v>
      </c>
      <c r="L78" s="8">
        <f t="shared" si="17"/>
        <v>6.5980101239308864E-2</v>
      </c>
      <c r="M78" s="8">
        <f t="shared" ref="M78:M94" si="20">+C78/C68-1</f>
        <v>0.67613558391656392</v>
      </c>
      <c r="N78" s="8">
        <f t="shared" si="8"/>
        <v>2.0247647350173352</v>
      </c>
      <c r="O78" s="8">
        <f t="shared" si="10"/>
        <v>6.9055016181229778</v>
      </c>
      <c r="P78" s="8">
        <f t="shared" si="13"/>
        <v>16.830656934306568</v>
      </c>
    </row>
    <row r="79" spans="1:16" x14ac:dyDescent="0.25">
      <c r="A79" s="1">
        <f t="shared" si="15"/>
        <v>2005</v>
      </c>
      <c r="B79" s="2">
        <v>1248.29</v>
      </c>
      <c r="C79" s="2">
        <f>+'Fuente PIB'!B79</f>
        <v>13.037000000000001</v>
      </c>
      <c r="D79" s="2">
        <f>+'Fuente PIB'!C79</f>
        <v>14.913</v>
      </c>
      <c r="E79" s="8">
        <f t="shared" si="18"/>
        <v>3.5193669304456554E-2</v>
      </c>
      <c r="F79" s="2">
        <f t="shared" si="14"/>
        <v>9.5749789061900739</v>
      </c>
      <c r="G79" s="8">
        <f t="shared" si="16"/>
        <v>3.0010231698461842E-2</v>
      </c>
      <c r="H79" s="8">
        <f t="shared" si="19"/>
        <v>1.0266751091844855</v>
      </c>
      <c r="I79" s="8">
        <f t="shared" si="7"/>
        <v>4.9082260507383566</v>
      </c>
      <c r="J79" s="8">
        <f t="shared" si="9"/>
        <v>12.840669697305687</v>
      </c>
      <c r="K79" s="7">
        <f t="shared" si="12"/>
        <v>12.505247214107973</v>
      </c>
      <c r="L79" s="8">
        <f t="shared" si="17"/>
        <v>6.738169313902076E-2</v>
      </c>
      <c r="M79" s="8">
        <f t="shared" si="20"/>
        <v>0.70641361256544521</v>
      </c>
      <c r="N79" s="8">
        <f t="shared" si="8"/>
        <v>2.004609356994699</v>
      </c>
      <c r="O79" s="8">
        <f t="shared" si="10"/>
        <v>6.7370919881305644</v>
      </c>
      <c r="P79" s="8">
        <f t="shared" si="13"/>
        <v>16.570080862533693</v>
      </c>
    </row>
    <row r="80" spans="1:16" x14ac:dyDescent="0.25">
      <c r="A80" s="1">
        <f t="shared" si="15"/>
        <v>2006</v>
      </c>
      <c r="B80" s="2">
        <v>1418.3</v>
      </c>
      <c r="C80" s="2">
        <f>+'Fuente PIB'!B80</f>
        <v>13.815</v>
      </c>
      <c r="D80" s="2">
        <f>+'Fuente PIB'!C80</f>
        <v>15.337999999999999</v>
      </c>
      <c r="E80" s="8">
        <f t="shared" si="18"/>
        <v>2.8498625360423802E-2</v>
      </c>
      <c r="F80" s="2">
        <f t="shared" si="14"/>
        <v>10.26637712631198</v>
      </c>
      <c r="G80" s="8">
        <f t="shared" si="16"/>
        <v>0.13619431382130753</v>
      </c>
      <c r="H80" s="8">
        <f t="shared" si="19"/>
        <v>0.89678230400941494</v>
      </c>
      <c r="I80" s="8">
        <f t="shared" si="7"/>
        <v>4.856629640335302</v>
      </c>
      <c r="J80" s="8">
        <f t="shared" si="9"/>
        <v>12.198399404429555</v>
      </c>
      <c r="K80" s="7">
        <f t="shared" si="12"/>
        <v>16.655919332752397</v>
      </c>
      <c r="L80" s="8">
        <f t="shared" si="17"/>
        <v>5.9676305898596294E-2</v>
      </c>
      <c r="M80" s="8">
        <f t="shared" si="20"/>
        <v>0.7112597547380155</v>
      </c>
      <c r="N80" s="8">
        <f t="shared" si="8"/>
        <v>2.0163755458515285</v>
      </c>
      <c r="O80" s="8">
        <f t="shared" si="10"/>
        <v>6.3758675920982375</v>
      </c>
      <c r="P80" s="8">
        <f t="shared" si="13"/>
        <v>15.992619926199261</v>
      </c>
    </row>
    <row r="81" spans="1:16" x14ac:dyDescent="0.25">
      <c r="A81" s="1">
        <f t="shared" si="15"/>
        <v>2007</v>
      </c>
      <c r="B81" s="2">
        <v>1468.36</v>
      </c>
      <c r="C81" s="2">
        <f>+'Fuente PIB'!B81</f>
        <v>14.452</v>
      </c>
      <c r="D81" s="2">
        <f>+'Fuente PIB'!C81</f>
        <v>15.625999999999999</v>
      </c>
      <c r="E81" s="8">
        <f t="shared" si="18"/>
        <v>1.8776893988786014E-2</v>
      </c>
      <c r="F81" s="2">
        <f t="shared" si="14"/>
        <v>10.160254636036534</v>
      </c>
      <c r="G81" s="8">
        <f t="shared" si="16"/>
        <v>3.5295776633998521E-2</v>
      </c>
      <c r="H81" s="8">
        <f t="shared" si="19"/>
        <v>0.51310243912492393</v>
      </c>
      <c r="I81" s="8">
        <f t="shared" si="7"/>
        <v>4.9428525174032698</v>
      </c>
      <c r="J81" s="8">
        <f t="shared" si="9"/>
        <v>14.440168243953734</v>
      </c>
      <c r="K81" s="7">
        <f t="shared" si="12"/>
        <v>14.220897688400537</v>
      </c>
      <c r="L81" s="8">
        <f t="shared" si="17"/>
        <v>4.6109301483894249E-2</v>
      </c>
      <c r="M81" s="8">
        <f t="shared" si="20"/>
        <v>0.68477500582886464</v>
      </c>
      <c r="N81" s="8">
        <f t="shared" si="8"/>
        <v>1.9767250257466529</v>
      </c>
      <c r="O81" s="8">
        <f t="shared" si="10"/>
        <v>5.9414024975984638</v>
      </c>
      <c r="P81" s="8">
        <f t="shared" si="13"/>
        <v>15.804651162790698</v>
      </c>
    </row>
    <row r="82" spans="1:16" x14ac:dyDescent="0.25">
      <c r="A82" s="1">
        <f t="shared" si="15"/>
        <v>2008</v>
      </c>
      <c r="B82" s="2">
        <v>903.25</v>
      </c>
      <c r="C82" s="2">
        <f>+'Fuente PIB'!B82</f>
        <v>14.712999999999999</v>
      </c>
      <c r="D82" s="2">
        <f>+'Fuente PIB'!C82</f>
        <v>15.605</v>
      </c>
      <c r="E82" s="8">
        <f t="shared" si="18"/>
        <v>-1.3439139895046193E-3</v>
      </c>
      <c r="F82" s="2">
        <f t="shared" si="14"/>
        <v>6.1391286617277236</v>
      </c>
      <c r="G82" s="8">
        <f t="shared" si="16"/>
        <v>-0.38485793674575708</v>
      </c>
      <c r="H82" s="8">
        <f t="shared" si="19"/>
        <v>-0.26519040374868819</v>
      </c>
      <c r="I82" s="8">
        <f t="shared" si="7"/>
        <v>2.2523764943108162</v>
      </c>
      <c r="J82" s="8">
        <f t="shared" si="9"/>
        <v>8.3980855270003119</v>
      </c>
      <c r="K82" s="7">
        <f t="shared" si="12"/>
        <v>7.6968033891777399</v>
      </c>
      <c r="L82" s="8">
        <f t="shared" si="17"/>
        <v>1.8059784112925525E-2</v>
      </c>
      <c r="M82" s="8">
        <f t="shared" si="20"/>
        <v>0.62341388061348324</v>
      </c>
      <c r="N82" s="8">
        <f t="shared" si="8"/>
        <v>1.8099694423223833</v>
      </c>
      <c r="O82" s="8">
        <f t="shared" si="10"/>
        <v>5.2555272108843534</v>
      </c>
      <c r="P82" s="8">
        <f t="shared" si="13"/>
        <v>14.635494155154092</v>
      </c>
    </row>
    <row r="83" spans="1:16" x14ac:dyDescent="0.25">
      <c r="A83" s="1">
        <f t="shared" si="15"/>
        <v>2009</v>
      </c>
      <c r="B83" s="2">
        <v>1115.0999999999999</v>
      </c>
      <c r="C83" s="2">
        <f>+'Fuente PIB'!B83</f>
        <v>14.449</v>
      </c>
      <c r="D83" s="2">
        <f>+'Fuente PIB'!C83</f>
        <v>15.209</v>
      </c>
      <c r="E83" s="8">
        <f t="shared" si="18"/>
        <v>-2.5376481896827952E-2</v>
      </c>
      <c r="F83" s="2">
        <f t="shared" si="14"/>
        <v>7.717489099591667</v>
      </c>
      <c r="G83" s="8">
        <f t="shared" si="16"/>
        <v>0.23454193191253792</v>
      </c>
      <c r="H83" s="8">
        <f t="shared" si="19"/>
        <v>-0.24104134762634</v>
      </c>
      <c r="I83" s="8">
        <f t="shared" si="7"/>
        <v>2.1553480475382001</v>
      </c>
      <c r="J83" s="8">
        <f t="shared" si="9"/>
        <v>9.3307392996108938</v>
      </c>
      <c r="K83" s="7">
        <f t="shared" si="12"/>
        <v>11.112752552683032</v>
      </c>
      <c r="L83" s="8">
        <f t="shared" si="17"/>
        <v>-1.7943315435329232E-2</v>
      </c>
      <c r="M83" s="8">
        <f t="shared" si="20"/>
        <v>0.500259578444606</v>
      </c>
      <c r="N83" s="8">
        <f t="shared" si="8"/>
        <v>1.5609712867777383</v>
      </c>
      <c r="O83" s="8">
        <f t="shared" si="10"/>
        <v>4.5001903311762472</v>
      </c>
      <c r="P83" s="8">
        <f t="shared" si="13"/>
        <v>13.193516699410608</v>
      </c>
    </row>
    <row r="84" spans="1:16" x14ac:dyDescent="0.25">
      <c r="A84" s="1">
        <f t="shared" si="15"/>
        <v>2010</v>
      </c>
      <c r="B84" s="2">
        <v>1257.6400000000001</v>
      </c>
      <c r="C84" s="2">
        <f>+'Fuente PIB'!B84</f>
        <v>14.992000000000001</v>
      </c>
      <c r="D84" s="2">
        <f>+'Fuente PIB'!C84</f>
        <v>15.599</v>
      </c>
      <c r="E84" s="8">
        <f t="shared" si="18"/>
        <v>2.5642711552370301E-2</v>
      </c>
      <c r="F84" s="2">
        <f t="shared" si="14"/>
        <v>8.3887406616862314</v>
      </c>
      <c r="G84" s="8">
        <f t="shared" si="16"/>
        <v>0.12782710070845682</v>
      </c>
      <c r="H84" s="8">
        <f t="shared" si="19"/>
        <v>-4.7444481473626676E-2</v>
      </c>
      <c r="I84" s="8">
        <f t="shared" si="7"/>
        <v>2.8084913088244199</v>
      </c>
      <c r="J84" s="8">
        <f t="shared" si="9"/>
        <v>8.2637006482027129</v>
      </c>
      <c r="K84" s="7">
        <f t="shared" si="12"/>
        <v>12.647748236570809</v>
      </c>
      <c r="L84" s="8">
        <f t="shared" si="17"/>
        <v>3.758045539483712E-2</v>
      </c>
      <c r="M84" s="8">
        <f t="shared" si="20"/>
        <v>0.46234880998829486</v>
      </c>
      <c r="N84" s="8">
        <f t="shared" si="8"/>
        <v>1.5141707194365255</v>
      </c>
      <c r="O84" s="8">
        <f t="shared" si="10"/>
        <v>4.2474623731186556</v>
      </c>
      <c r="P84" s="8">
        <f t="shared" si="13"/>
        <v>12.972041006523767</v>
      </c>
    </row>
    <row r="85" spans="1:16" x14ac:dyDescent="0.25">
      <c r="A85" s="1">
        <f t="shared" si="15"/>
        <v>2011</v>
      </c>
      <c r="B85" s="2">
        <v>1257.5999999999999</v>
      </c>
      <c r="C85" s="2">
        <f>+'Fuente PIB'!B85</f>
        <v>15.542999999999999</v>
      </c>
      <c r="D85" s="2">
        <f>+'Fuente PIB'!C85</f>
        <v>15.840999999999999</v>
      </c>
      <c r="E85" s="8">
        <f t="shared" si="18"/>
        <v>1.5513814988140195E-2</v>
      </c>
      <c r="F85" s="2">
        <f t="shared" si="14"/>
        <v>8.0911021038409565</v>
      </c>
      <c r="G85" s="8">
        <f t="shared" si="16"/>
        <v>-3.1805604147616684E-5</v>
      </c>
      <c r="H85" s="8">
        <f t="shared" si="19"/>
        <v>9.5384508183156358E-2</v>
      </c>
      <c r="I85" s="8">
        <f t="shared" si="7"/>
        <v>2.0151765805941162</v>
      </c>
      <c r="J85" s="8">
        <f t="shared" si="9"/>
        <v>9.2619339045287639</v>
      </c>
      <c r="K85" s="7">
        <f t="shared" si="12"/>
        <v>11.318542462533058</v>
      </c>
      <c r="L85" s="8">
        <f t="shared" si="17"/>
        <v>3.6752934898612422E-2</v>
      </c>
      <c r="M85" s="8">
        <f t="shared" si="20"/>
        <v>0.46881496881496854</v>
      </c>
      <c r="N85" s="8">
        <f t="shared" si="8"/>
        <v>1.5240337772003896</v>
      </c>
      <c r="O85" s="8">
        <f t="shared" si="10"/>
        <v>3.8465855940130966</v>
      </c>
      <c r="P85" s="8">
        <f t="shared" si="13"/>
        <v>12.341630901287553</v>
      </c>
    </row>
    <row r="86" spans="1:16" x14ac:dyDescent="0.25">
      <c r="A86" s="1">
        <f t="shared" si="15"/>
        <v>2012</v>
      </c>
      <c r="B86" s="2">
        <v>1426.19</v>
      </c>
      <c r="C86" s="2">
        <f>+'Fuente PIB'!B86</f>
        <v>16.196999999999999</v>
      </c>
      <c r="D86" s="2">
        <f>+'Fuente PIB'!C86</f>
        <v>16.196999999999999</v>
      </c>
      <c r="E86" s="8">
        <f t="shared" si="18"/>
        <v>2.2473328703995987E-2</v>
      </c>
      <c r="F86" s="2">
        <f t="shared" si="14"/>
        <v>8.8052725813422246</v>
      </c>
      <c r="G86" s="8">
        <f t="shared" si="16"/>
        <v>0.13405693384223927</v>
      </c>
      <c r="H86" s="8">
        <f t="shared" si="19"/>
        <v>0.62100202314109709</v>
      </c>
      <c r="I86" s="8">
        <f t="shared" si="7"/>
        <v>2.2732551467719357</v>
      </c>
      <c r="J86" s="8">
        <f t="shared" si="9"/>
        <v>9.1407138794084197</v>
      </c>
      <c r="K86" s="7">
        <f t="shared" si="12"/>
        <v>11.081236764083016</v>
      </c>
      <c r="L86" s="8">
        <f t="shared" si="17"/>
        <v>4.2076819146882771E-2</v>
      </c>
      <c r="M86" s="8">
        <f t="shared" si="20"/>
        <v>0.48107168983174819</v>
      </c>
      <c r="N86" s="8">
        <f t="shared" si="8"/>
        <v>1.4842024539877303</v>
      </c>
      <c r="O86" s="8">
        <f t="shared" si="10"/>
        <v>3.8436004784688995</v>
      </c>
      <c r="P86" s="8">
        <f t="shared" si="13"/>
        <v>11.663799843627835</v>
      </c>
    </row>
    <row r="87" spans="1:16" x14ac:dyDescent="0.25">
      <c r="A87" s="1">
        <f t="shared" si="15"/>
        <v>2013</v>
      </c>
      <c r="B87" s="2">
        <v>1848.36</v>
      </c>
      <c r="C87" s="2">
        <f>+'Fuente PIB'!B87</f>
        <v>16.785</v>
      </c>
      <c r="D87" s="2">
        <f>+'Fuente PIB'!C87</f>
        <v>16.495000000000001</v>
      </c>
      <c r="E87" s="8">
        <f t="shared" si="18"/>
        <v>1.8398468852256711E-2</v>
      </c>
      <c r="F87" s="2">
        <f t="shared" si="14"/>
        <v>11.011974977658623</v>
      </c>
      <c r="G87" s="8">
        <f t="shared" si="16"/>
        <v>0.29601245275874866</v>
      </c>
      <c r="H87" s="8">
        <f t="shared" si="19"/>
        <v>0.66232878560315123</v>
      </c>
      <c r="I87" s="8">
        <f t="shared" ref="I87:I94" si="21">+B87/B67-1</f>
        <v>2.9626112123485902</v>
      </c>
      <c r="J87" s="8">
        <f t="shared" si="9"/>
        <v>10.206936275995876</v>
      </c>
      <c r="K87" s="7">
        <f t="shared" si="12"/>
        <v>17.947821629933365</v>
      </c>
      <c r="L87" s="8">
        <f t="shared" si="17"/>
        <v>3.6303019077607024E-2</v>
      </c>
      <c r="M87" s="8">
        <f t="shared" si="20"/>
        <v>0.46491534299179604</v>
      </c>
      <c r="N87" s="8">
        <f t="shared" si="8"/>
        <v>1.4471497302813821</v>
      </c>
      <c r="O87" s="8">
        <f t="shared" si="10"/>
        <v>3.6188772702256466</v>
      </c>
      <c r="P87" s="8">
        <f t="shared" si="13"/>
        <v>10.778947368421052</v>
      </c>
    </row>
    <row r="88" spans="1:16" x14ac:dyDescent="0.25">
      <c r="A88" s="1">
        <f t="shared" si="15"/>
        <v>2014</v>
      </c>
      <c r="B88" s="2">
        <v>2058.9</v>
      </c>
      <c r="C88" s="2">
        <f>+'Fuente PIB'!B88</f>
        <v>17.527000000000001</v>
      </c>
      <c r="D88" s="2">
        <f>+'Fuente PIB'!C88</f>
        <v>16.911999999999999</v>
      </c>
      <c r="E88" s="8">
        <f t="shared" si="18"/>
        <v>2.5280387996362341E-2</v>
      </c>
      <c r="F88" s="2">
        <f t="shared" si="14"/>
        <v>11.747018885148627</v>
      </c>
      <c r="G88" s="8">
        <f t="shared" si="16"/>
        <v>0.11390638187366098</v>
      </c>
      <c r="H88" s="8">
        <f t="shared" si="19"/>
        <v>0.69887451316918603</v>
      </c>
      <c r="I88" s="8">
        <f t="shared" si="21"/>
        <v>3.4829838656999152</v>
      </c>
      <c r="J88" s="8">
        <f t="shared" si="9"/>
        <v>11.311049988041137</v>
      </c>
      <c r="K88" s="7">
        <f t="shared" si="12"/>
        <v>29.030630105017504</v>
      </c>
      <c r="L88" s="8">
        <f t="shared" si="17"/>
        <v>4.4206136431337528E-2</v>
      </c>
      <c r="M88" s="8">
        <f t="shared" si="20"/>
        <v>0.43499263140658262</v>
      </c>
      <c r="N88" s="8">
        <f t="shared" ref="N88:N94" si="22">+C88/C68-1</f>
        <v>1.405242212158639</v>
      </c>
      <c r="O88" s="8">
        <f t="shared" si="10"/>
        <v>3.3405151064883603</v>
      </c>
      <c r="P88" s="8">
        <f t="shared" si="13"/>
        <v>10.344336569579289</v>
      </c>
    </row>
    <row r="89" spans="1:16" x14ac:dyDescent="0.25">
      <c r="A89" s="1">
        <f t="shared" si="15"/>
        <v>2015</v>
      </c>
      <c r="B89" s="2">
        <v>2043.94</v>
      </c>
      <c r="C89" s="2">
        <f>+'Fuente PIB'!B89</f>
        <v>18.238</v>
      </c>
      <c r="D89" s="2">
        <f>+'Fuente PIB'!C89</f>
        <v>17.431999999999999</v>
      </c>
      <c r="E89" s="8">
        <f t="shared" si="18"/>
        <v>3.0747398297067186E-2</v>
      </c>
      <c r="F89" s="2">
        <f t="shared" si="14"/>
        <v>11.20704024564097</v>
      </c>
      <c r="G89" s="8">
        <f t="shared" si="16"/>
        <v>-7.26601583369757E-3</v>
      </c>
      <c r="H89" s="8">
        <f t="shared" si="19"/>
        <v>0.63739195219059686</v>
      </c>
      <c r="I89" s="8">
        <f t="shared" si="21"/>
        <v>2.3184615134836752</v>
      </c>
      <c r="J89" s="8">
        <f t="shared" si="9"/>
        <v>8.6740817872018177</v>
      </c>
      <c r="K89" s="7">
        <f t="shared" si="12"/>
        <v>21.662601175296597</v>
      </c>
      <c r="L89" s="8">
        <f t="shared" si="17"/>
        <v>4.0565983910537895E-2</v>
      </c>
      <c r="M89" s="8">
        <f t="shared" si="20"/>
        <v>0.39894147426555171</v>
      </c>
      <c r="N89" s="8">
        <f t="shared" si="22"/>
        <v>1.3871727748691098</v>
      </c>
      <c r="O89" s="8">
        <f t="shared" si="10"/>
        <v>3.203272643466236</v>
      </c>
      <c r="P89" s="8">
        <f t="shared" si="13"/>
        <v>9.8237388724035597</v>
      </c>
    </row>
    <row r="90" spans="1:16" x14ac:dyDescent="0.25">
      <c r="A90" s="1">
        <f t="shared" si="15"/>
        <v>2016</v>
      </c>
      <c r="B90" s="2">
        <v>2238.83</v>
      </c>
      <c r="C90" s="2">
        <f>+'Fuente PIB'!B90</f>
        <v>18.745000000000001</v>
      </c>
      <c r="D90" s="2">
        <f>+'Fuente PIB'!C90</f>
        <v>17.731000000000002</v>
      </c>
      <c r="E90" s="8">
        <f t="shared" si="18"/>
        <v>1.715236346948168E-2</v>
      </c>
      <c r="F90" s="2">
        <f t="shared" si="14"/>
        <v>11.943611629767938</v>
      </c>
      <c r="G90" s="8">
        <f t="shared" si="16"/>
        <v>9.5350157049619799E-2</v>
      </c>
      <c r="H90" s="8">
        <f t="shared" si="19"/>
        <v>0.57853063526757387</v>
      </c>
      <c r="I90" s="8">
        <f t="shared" si="21"/>
        <v>1.9941289753122744</v>
      </c>
      <c r="J90" s="8">
        <f t="shared" si="9"/>
        <v>8.244869306685386</v>
      </c>
      <c r="K90" s="7">
        <f t="shared" si="12"/>
        <v>19.834077796389355</v>
      </c>
      <c r="L90" s="8">
        <f t="shared" si="17"/>
        <v>2.7799100778594266E-2</v>
      </c>
      <c r="M90" s="8">
        <f t="shared" si="20"/>
        <v>0.35685848715164692</v>
      </c>
      <c r="N90" s="8">
        <f t="shared" si="22"/>
        <v>1.3219373219373218</v>
      </c>
      <c r="O90" s="8">
        <f t="shared" si="10"/>
        <v>3.0927947598253276</v>
      </c>
      <c r="P90" s="8">
        <f t="shared" si="13"/>
        <v>9.0080085424452747</v>
      </c>
    </row>
    <row r="91" spans="1:16" x14ac:dyDescent="0.25">
      <c r="A91" s="1">
        <f t="shared" si="15"/>
        <v>2017</v>
      </c>
      <c r="B91" s="2">
        <v>2673.61</v>
      </c>
      <c r="C91" s="2">
        <f>+'Fuente PIB'!B91</f>
        <v>19.542999999999999</v>
      </c>
      <c r="D91" s="2">
        <f>+'Fuente PIB'!C91</f>
        <v>18.143999999999998</v>
      </c>
      <c r="E91" s="8">
        <f t="shared" si="18"/>
        <v>2.3292538491906711E-2</v>
      </c>
      <c r="F91" s="2">
        <f t="shared" si="14"/>
        <v>13.680652919203808</v>
      </c>
      <c r="G91" s="8">
        <f t="shared" si="16"/>
        <v>0.19419964892376829</v>
      </c>
      <c r="H91" s="8">
        <f t="shared" si="19"/>
        <v>0.82081369691356354</v>
      </c>
      <c r="I91" s="8">
        <f t="shared" si="21"/>
        <v>1.755077645991983</v>
      </c>
      <c r="J91" s="8">
        <f t="shared" si="9"/>
        <v>9.8208272624251247</v>
      </c>
      <c r="K91" s="7">
        <f t="shared" si="12"/>
        <v>27.113669821240801</v>
      </c>
      <c r="L91" s="8">
        <f t="shared" si="17"/>
        <v>4.2571352360629477E-2</v>
      </c>
      <c r="M91" s="8">
        <f t="shared" si="20"/>
        <v>0.35226958206476611</v>
      </c>
      <c r="N91" s="8">
        <f t="shared" si="22"/>
        <v>1.2782699930053627</v>
      </c>
      <c r="O91" s="8">
        <f t="shared" si="10"/>
        <v>3.0253347064881559</v>
      </c>
      <c r="P91" s="8">
        <f t="shared" si="13"/>
        <v>8.386647454370797</v>
      </c>
    </row>
    <row r="92" spans="1:16" x14ac:dyDescent="0.25">
      <c r="A92" s="1">
        <f t="shared" si="15"/>
        <v>2018</v>
      </c>
      <c r="B92" s="2">
        <v>2506.85</v>
      </c>
      <c r="C92" s="2">
        <f>+'Fuente PIB'!B92</f>
        <v>20.611999999999998</v>
      </c>
      <c r="D92" s="2">
        <f>+'Fuente PIB'!C92</f>
        <v>18.687999999999999</v>
      </c>
      <c r="E92" s="8">
        <f t="shared" si="18"/>
        <v>2.9982363315696592E-2</v>
      </c>
      <c r="F92" s="2">
        <f t="shared" si="14"/>
        <v>12.162090044634194</v>
      </c>
      <c r="G92" s="8">
        <f t="shared" si="16"/>
        <v>-6.2372597349650949E-2</v>
      </c>
      <c r="H92" s="8">
        <f t="shared" si="19"/>
        <v>1.7753667312482699</v>
      </c>
      <c r="I92" s="8">
        <f t="shared" si="21"/>
        <v>1.0393661072378642</v>
      </c>
      <c r="J92" s="8">
        <f t="shared" si="9"/>
        <v>8.0265375198041173</v>
      </c>
      <c r="K92" s="7">
        <f t="shared" si="12"/>
        <v>25.083133909062532</v>
      </c>
      <c r="L92" s="8">
        <f t="shared" si="17"/>
        <v>5.4699892544645135E-2</v>
      </c>
      <c r="M92" s="8">
        <f t="shared" si="20"/>
        <v>0.40093794603411936</v>
      </c>
      <c r="N92" s="8">
        <f t="shared" si="22"/>
        <v>1.2743021074699326</v>
      </c>
      <c r="O92" s="8">
        <f t="shared" si="10"/>
        <v>2.9365928189457602</v>
      </c>
      <c r="P92" s="8">
        <f t="shared" si="13"/>
        <v>7.7636054421768712</v>
      </c>
    </row>
    <row r="93" spans="1:16" x14ac:dyDescent="0.25">
      <c r="A93" s="1">
        <f t="shared" si="15"/>
        <v>2019</v>
      </c>
      <c r="B93" s="2">
        <v>3230.78</v>
      </c>
      <c r="C93" s="2">
        <f>+'Fuente PIB'!B93</f>
        <v>21.433</v>
      </c>
      <c r="D93" s="2">
        <f>+'Fuente PIB'!C93</f>
        <v>19.091999999999999</v>
      </c>
      <c r="E93" s="8">
        <f t="shared" si="18"/>
        <v>2.1618150684931559E-2</v>
      </c>
      <c r="F93" s="2">
        <f t="shared" si="14"/>
        <v>15.07385806933234</v>
      </c>
      <c r="G93" s="8">
        <f t="shared" si="16"/>
        <v>0.28878074077028959</v>
      </c>
      <c r="H93" s="8">
        <f t="shared" si="19"/>
        <v>1.8973006905210301</v>
      </c>
      <c r="I93" s="8">
        <f t="shared" si="21"/>
        <v>1.1989314275991152</v>
      </c>
      <c r="J93" s="8">
        <f t="shared" si="9"/>
        <v>8.141992076966611</v>
      </c>
      <c r="K93" s="7">
        <f t="shared" si="12"/>
        <v>28.931258106355386</v>
      </c>
      <c r="L93" s="8">
        <f t="shared" si="17"/>
        <v>3.9831166310887012E-2</v>
      </c>
      <c r="M93" s="8">
        <f t="shared" si="20"/>
        <v>0.48335524949823516</v>
      </c>
      <c r="N93" s="8">
        <f t="shared" si="22"/>
        <v>1.2254179212958154</v>
      </c>
      <c r="O93" s="8">
        <f t="shared" si="10"/>
        <v>2.7988302020560081</v>
      </c>
      <c r="P93" s="8">
        <f t="shared" si="13"/>
        <v>7.158736200989722</v>
      </c>
    </row>
    <row r="94" spans="1:16" x14ac:dyDescent="0.25">
      <c r="A94" s="1">
        <f t="shared" si="15"/>
        <v>2020</v>
      </c>
      <c r="B94" s="2">
        <v>3756.07</v>
      </c>
      <c r="C94" s="2">
        <f>+'Fuente PIB'!B94</f>
        <v>20.94</v>
      </c>
      <c r="D94" s="2">
        <f>+'Fuente PIB'!C94</f>
        <v>18.423779999999997</v>
      </c>
      <c r="E94" s="8">
        <f t="shared" si="18"/>
        <v>-3.5000000000000031E-2</v>
      </c>
      <c r="F94" s="2">
        <f t="shared" si="14"/>
        <v>17.937297039159503</v>
      </c>
      <c r="G94" s="8">
        <f t="shared" si="16"/>
        <v>0.16258921994069531</v>
      </c>
      <c r="H94" s="8">
        <f t="shared" si="19"/>
        <v>1.9866018892528863</v>
      </c>
      <c r="I94" s="8">
        <f t="shared" si="21"/>
        <v>1.8449041112491291</v>
      </c>
      <c r="J94" s="8">
        <f t="shared" si="9"/>
        <v>10.374447338138211</v>
      </c>
      <c r="K94" s="7">
        <f t="shared" si="12"/>
        <v>26.666985857395407</v>
      </c>
      <c r="L94" s="8">
        <f t="shared" si="17"/>
        <v>-2.3001912937992697E-2</v>
      </c>
      <c r="M94" s="8">
        <f t="shared" si="20"/>
        <v>0.39674493062966909</v>
      </c>
      <c r="N94" s="8">
        <f t="shared" si="22"/>
        <v>1.0425282871634804</v>
      </c>
      <c r="O94" s="8">
        <f t="shared" si="10"/>
        <v>2.5116552071105152</v>
      </c>
      <c r="P94" s="8">
        <f t="shared" si="13"/>
        <v>6.3293664683234159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"/>
  <sheetViews>
    <sheetView topLeftCell="A58" workbookViewId="0">
      <selection activeCell="D94" sqref="D94"/>
    </sheetView>
  </sheetViews>
  <sheetFormatPr baseColWidth="10" defaultRowHeight="15" x14ac:dyDescent="0.25"/>
  <cols>
    <col min="1" max="1" width="8.85546875" style="1" bestFit="1" customWidth="1"/>
    <col min="2" max="2" width="21.28515625" style="1" bestFit="1" customWidth="1"/>
    <col min="3" max="3" width="17.28515625" style="1" bestFit="1" customWidth="1"/>
    <col min="4" max="4" width="25.85546875" style="8" bestFit="1" customWidth="1"/>
    <col min="5" max="5" width="52.7109375" style="3" bestFit="1" customWidth="1"/>
    <col min="6" max="16384" width="11.42578125" style="1"/>
  </cols>
  <sheetData>
    <row r="1" spans="1:5" s="4" customFormat="1" ht="17.25" customHeight="1" x14ac:dyDescent="0.25">
      <c r="A1" s="6" t="s">
        <v>2</v>
      </c>
      <c r="B1" s="1"/>
      <c r="C1" s="1"/>
      <c r="D1" s="9"/>
      <c r="E1" s="5"/>
    </row>
    <row r="2" spans="1:5" s="4" customFormat="1" x14ac:dyDescent="0.25">
      <c r="A2" s="4" t="s">
        <v>6</v>
      </c>
      <c r="B2" s="4" t="s">
        <v>10</v>
      </c>
      <c r="C2" s="4" t="s">
        <v>9</v>
      </c>
      <c r="D2" s="9" t="s">
        <v>8</v>
      </c>
      <c r="E2" s="5" t="s">
        <v>7</v>
      </c>
    </row>
    <row r="3" spans="1:5" x14ac:dyDescent="0.25">
      <c r="A3" s="1">
        <v>1929</v>
      </c>
      <c r="B3" s="1">
        <v>0.105</v>
      </c>
      <c r="C3" s="1">
        <v>1.109</v>
      </c>
      <c r="D3" s="8" t="s">
        <v>3</v>
      </c>
      <c r="E3" s="3" t="s">
        <v>11</v>
      </c>
    </row>
    <row r="4" spans="1:5" x14ac:dyDescent="0.25">
      <c r="A4" s="1">
        <v>1930</v>
      </c>
      <c r="B4" s="1">
        <v>9.1999999999999998E-2</v>
      </c>
      <c r="C4" s="1">
        <v>1.0149999999999999</v>
      </c>
      <c r="D4" s="8">
        <v>-8.5000000000000006E-2</v>
      </c>
      <c r="E4" s="3" t="s">
        <v>4</v>
      </c>
    </row>
    <row r="5" spans="1:5" x14ac:dyDescent="0.25">
      <c r="A5" s="1">
        <v>1931</v>
      </c>
      <c r="B5" s="1">
        <v>7.6999999999999999E-2</v>
      </c>
      <c r="C5" s="1">
        <v>0.95</v>
      </c>
      <c r="D5" s="8">
        <v>-6.4000000000000001E-2</v>
      </c>
      <c r="E5" s="3" t="s">
        <v>12</v>
      </c>
    </row>
    <row r="6" spans="1:5" x14ac:dyDescent="0.25">
      <c r="A6" s="1">
        <v>1932</v>
      </c>
      <c r="B6" s="1">
        <v>0.06</v>
      </c>
      <c r="C6" s="1">
        <v>0.82799999999999996</v>
      </c>
      <c r="D6" s="8">
        <v>-0.129</v>
      </c>
      <c r="E6" s="3" t="s">
        <v>13</v>
      </c>
    </row>
    <row r="7" spans="1:5" x14ac:dyDescent="0.25">
      <c r="A7" s="1">
        <v>1933</v>
      </c>
      <c r="B7" s="1">
        <v>5.7000000000000002E-2</v>
      </c>
      <c r="C7" s="1">
        <v>0.81699999999999995</v>
      </c>
      <c r="D7" s="8">
        <v>-1.2E-2</v>
      </c>
      <c r="E7" s="3" t="s">
        <v>14</v>
      </c>
    </row>
    <row r="8" spans="1:5" x14ac:dyDescent="0.25">
      <c r="A8" s="1">
        <v>1934</v>
      </c>
      <c r="B8" s="1">
        <v>6.7000000000000004E-2</v>
      </c>
      <c r="C8" s="1">
        <v>0.90600000000000003</v>
      </c>
      <c r="D8" s="8">
        <v>0.108</v>
      </c>
      <c r="E8" s="3" t="s">
        <v>15</v>
      </c>
    </row>
    <row r="9" spans="1:5" x14ac:dyDescent="0.25">
      <c r="A9" s="1">
        <v>1935</v>
      </c>
      <c r="B9" s="1">
        <v>7.3999999999999996E-2</v>
      </c>
      <c r="C9" s="1">
        <v>0.98599999999999999</v>
      </c>
      <c r="D9" s="8">
        <v>8.8999999999999996E-2</v>
      </c>
      <c r="E9" s="3" t="s">
        <v>16</v>
      </c>
    </row>
    <row r="10" spans="1:5" x14ac:dyDescent="0.25">
      <c r="A10" s="1">
        <v>1936</v>
      </c>
      <c r="B10" s="1">
        <v>8.5000000000000006E-2</v>
      </c>
      <c r="C10" s="1">
        <v>1.113</v>
      </c>
      <c r="D10" s="8">
        <v>0.129</v>
      </c>
      <c r="E10" s="3" t="s">
        <v>17</v>
      </c>
    </row>
    <row r="11" spans="1:5" x14ac:dyDescent="0.25">
      <c r="A11" s="1">
        <v>1937</v>
      </c>
      <c r="B11" s="1">
        <v>9.2999999999999999E-2</v>
      </c>
      <c r="C11" s="1">
        <v>1.17</v>
      </c>
      <c r="D11" s="8">
        <v>5.0999999999999997E-2</v>
      </c>
      <c r="E11" s="3" t="s">
        <v>18</v>
      </c>
    </row>
    <row r="12" spans="1:5" x14ac:dyDescent="0.25">
      <c r="A12" s="1">
        <v>1938</v>
      </c>
      <c r="B12" s="1">
        <v>8.6999999999999994E-2</v>
      </c>
      <c r="C12" s="1">
        <v>1.1319999999999999</v>
      </c>
      <c r="D12" s="8">
        <v>-3.3000000000000002E-2</v>
      </c>
      <c r="E12" s="3" t="s">
        <v>19</v>
      </c>
    </row>
    <row r="13" spans="1:5" x14ac:dyDescent="0.25">
      <c r="A13" s="1">
        <v>1939</v>
      </c>
      <c r="B13" s="1">
        <v>9.2999999999999999E-2</v>
      </c>
      <c r="C13" s="1">
        <v>1.222</v>
      </c>
      <c r="D13" s="8">
        <v>0.08</v>
      </c>
      <c r="E13" s="3" t="s">
        <v>20</v>
      </c>
    </row>
    <row r="14" spans="1:5" x14ac:dyDescent="0.25">
      <c r="A14" s="1">
        <v>1940</v>
      </c>
      <c r="B14" s="1">
        <v>0.10299999999999999</v>
      </c>
      <c r="C14" s="1">
        <v>1.33</v>
      </c>
      <c r="D14" s="8">
        <v>8.7999999999999995E-2</v>
      </c>
      <c r="E14" s="3" t="s">
        <v>21</v>
      </c>
    </row>
    <row r="15" spans="1:5" x14ac:dyDescent="0.25">
      <c r="A15" s="1">
        <v>1941</v>
      </c>
      <c r="B15" s="1">
        <v>0.129</v>
      </c>
      <c r="C15" s="1">
        <v>1.5660000000000001</v>
      </c>
      <c r="D15" s="8">
        <v>0.17699999999999999</v>
      </c>
      <c r="E15" s="3" t="s">
        <v>22</v>
      </c>
    </row>
    <row r="16" spans="1:5" x14ac:dyDescent="0.25">
      <c r="A16" s="1">
        <v>1942</v>
      </c>
      <c r="B16" s="1">
        <v>0.16600000000000001</v>
      </c>
      <c r="C16" s="1">
        <v>1.8620000000000001</v>
      </c>
      <c r="D16" s="8">
        <v>0.189</v>
      </c>
    </row>
    <row r="17" spans="1:5" x14ac:dyDescent="0.25">
      <c r="A17" s="1">
        <v>1943</v>
      </c>
      <c r="B17" s="1">
        <v>0.20300000000000001</v>
      </c>
      <c r="C17" s="1">
        <v>2.1779999999999999</v>
      </c>
      <c r="D17" s="8">
        <v>0.17</v>
      </c>
      <c r="E17" s="3" t="s">
        <v>23</v>
      </c>
    </row>
    <row r="18" spans="1:5" x14ac:dyDescent="0.25">
      <c r="A18" s="1">
        <v>1944</v>
      </c>
      <c r="B18" s="1">
        <v>0.224</v>
      </c>
      <c r="C18" s="1">
        <v>2.3519999999999999</v>
      </c>
      <c r="D18" s="8">
        <v>0.08</v>
      </c>
      <c r="E18" s="3" t="s">
        <v>24</v>
      </c>
    </row>
    <row r="19" spans="1:5" x14ac:dyDescent="0.25">
      <c r="A19" s="1">
        <v>1945</v>
      </c>
      <c r="B19" s="1">
        <v>0.22800000000000001</v>
      </c>
      <c r="C19" s="1">
        <v>2.3290000000000002</v>
      </c>
      <c r="D19" s="8">
        <v>-0.01</v>
      </c>
      <c r="E19" s="3" t="s">
        <v>25</v>
      </c>
    </row>
    <row r="20" spans="1:5" x14ac:dyDescent="0.25">
      <c r="A20" s="1">
        <v>1946</v>
      </c>
      <c r="B20" s="1">
        <v>0.22800000000000001</v>
      </c>
      <c r="C20" s="1">
        <v>2.0579999999999998</v>
      </c>
      <c r="D20" s="8">
        <v>-0.11600000000000001</v>
      </c>
      <c r="E20" s="3" t="s">
        <v>26</v>
      </c>
    </row>
    <row r="21" spans="1:5" x14ac:dyDescent="0.25">
      <c r="A21" s="1">
        <v>1947</v>
      </c>
      <c r="B21" s="1">
        <v>0.25</v>
      </c>
      <c r="C21" s="1">
        <v>2.0350000000000001</v>
      </c>
      <c r="D21" s="8">
        <v>-1.0999999999999999E-2</v>
      </c>
      <c r="E21" s="3" t="s">
        <v>27</v>
      </c>
    </row>
    <row r="22" spans="1:5" x14ac:dyDescent="0.25">
      <c r="A22" s="1">
        <v>1948</v>
      </c>
      <c r="B22" s="1">
        <v>0.27500000000000002</v>
      </c>
      <c r="C22" s="1">
        <v>2.1190000000000002</v>
      </c>
      <c r="D22" s="8">
        <v>4.1000000000000002E-2</v>
      </c>
      <c r="E22" s="3" t="s">
        <v>28</v>
      </c>
    </row>
    <row r="23" spans="1:5" x14ac:dyDescent="0.25">
      <c r="A23" s="1">
        <v>1949</v>
      </c>
      <c r="B23" s="1">
        <v>0.27300000000000002</v>
      </c>
      <c r="C23" s="1">
        <v>2.1070000000000002</v>
      </c>
      <c r="D23" s="8">
        <v>-6.0000000000000001E-3</v>
      </c>
      <c r="E23" s="3" t="s">
        <v>29</v>
      </c>
    </row>
    <row r="24" spans="1:5" x14ac:dyDescent="0.25">
      <c r="A24" s="1">
        <v>1950</v>
      </c>
      <c r="B24" s="1">
        <v>0.3</v>
      </c>
      <c r="C24" s="1">
        <v>2.29</v>
      </c>
      <c r="D24" s="8">
        <v>8.6999999999999994E-2</v>
      </c>
      <c r="E24" s="3" t="s">
        <v>30</v>
      </c>
    </row>
    <row r="25" spans="1:5" x14ac:dyDescent="0.25">
      <c r="A25" s="1">
        <v>1951</v>
      </c>
      <c r="B25" s="1">
        <v>0.34699999999999998</v>
      </c>
      <c r="C25" s="1">
        <v>2.4740000000000002</v>
      </c>
      <c r="D25" s="8">
        <v>0.08</v>
      </c>
    </row>
    <row r="26" spans="1:5" x14ac:dyDescent="0.25">
      <c r="A26" s="1">
        <v>1952</v>
      </c>
      <c r="B26" s="1">
        <v>0.36699999999999999</v>
      </c>
      <c r="C26" s="1">
        <v>2.5750000000000002</v>
      </c>
      <c r="D26" s="8">
        <v>4.1000000000000002E-2</v>
      </c>
    </row>
    <row r="27" spans="1:5" x14ac:dyDescent="0.25">
      <c r="A27" s="1">
        <v>1953</v>
      </c>
      <c r="B27" s="1">
        <v>0.38900000000000001</v>
      </c>
      <c r="C27" s="1">
        <v>2.6960000000000002</v>
      </c>
      <c r="D27" s="8">
        <v>4.7E-2</v>
      </c>
      <c r="E27" s="3" t="s">
        <v>31</v>
      </c>
    </row>
    <row r="28" spans="1:5" x14ac:dyDescent="0.25">
      <c r="A28" s="1">
        <v>1954</v>
      </c>
      <c r="B28" s="1">
        <v>0.39100000000000001</v>
      </c>
      <c r="C28" s="1">
        <v>2.68</v>
      </c>
      <c r="D28" s="8">
        <v>-6.0000000000000001E-3</v>
      </c>
      <c r="E28" s="3" t="s">
        <v>32</v>
      </c>
    </row>
    <row r="29" spans="1:5" x14ac:dyDescent="0.25">
      <c r="A29" s="1">
        <v>1955</v>
      </c>
      <c r="B29" s="1">
        <v>0.42599999999999999</v>
      </c>
      <c r="C29" s="1">
        <v>2.871</v>
      </c>
      <c r="D29" s="8">
        <v>7.0999999999999994E-2</v>
      </c>
    </row>
    <row r="30" spans="1:5" x14ac:dyDescent="0.25">
      <c r="A30" s="1">
        <v>1956</v>
      </c>
      <c r="B30" s="1">
        <v>0.44900000000000001</v>
      </c>
      <c r="C30" s="1">
        <v>2.9319999999999999</v>
      </c>
      <c r="D30" s="8">
        <v>2.1000000000000001E-2</v>
      </c>
    </row>
    <row r="31" spans="1:5" x14ac:dyDescent="0.25">
      <c r="A31" s="1">
        <v>1957</v>
      </c>
      <c r="B31" s="1">
        <v>0.47399999999999998</v>
      </c>
      <c r="C31" s="1">
        <v>2.9940000000000002</v>
      </c>
      <c r="D31" s="8">
        <v>2.1000000000000001E-2</v>
      </c>
      <c r="E31" s="3" t="s">
        <v>28</v>
      </c>
    </row>
    <row r="32" spans="1:5" x14ac:dyDescent="0.25">
      <c r="A32" s="1">
        <v>1958</v>
      </c>
      <c r="B32" s="1">
        <v>0.48099999999999998</v>
      </c>
      <c r="C32" s="1">
        <v>2.972</v>
      </c>
      <c r="D32" s="8">
        <v>-7.0000000000000001E-3</v>
      </c>
      <c r="E32" s="3" t="s">
        <v>33</v>
      </c>
    </row>
    <row r="33" spans="1:5" x14ac:dyDescent="0.25">
      <c r="A33" s="1">
        <v>1959</v>
      </c>
      <c r="B33" s="1">
        <v>0.52200000000000002</v>
      </c>
      <c r="C33" s="1">
        <v>3.1779999999999999</v>
      </c>
      <c r="D33" s="8">
        <v>6.9000000000000006E-2</v>
      </c>
      <c r="E33" s="3" t="s">
        <v>34</v>
      </c>
    </row>
    <row r="34" spans="1:5" x14ac:dyDescent="0.25">
      <c r="A34" s="1">
        <v>1960</v>
      </c>
      <c r="B34" s="1">
        <v>0.54200000000000004</v>
      </c>
      <c r="C34" s="1">
        <v>3.26</v>
      </c>
      <c r="D34" s="8">
        <v>2.5999999999999999E-2</v>
      </c>
      <c r="E34" s="3" t="s">
        <v>28</v>
      </c>
    </row>
    <row r="35" spans="1:5" x14ac:dyDescent="0.25">
      <c r="A35" s="1">
        <v>1961</v>
      </c>
      <c r="B35" s="1">
        <v>0.56200000000000006</v>
      </c>
      <c r="C35" s="1">
        <v>3.3439999999999999</v>
      </c>
      <c r="D35" s="8">
        <v>2.5999999999999999E-2</v>
      </c>
      <c r="E35" s="3" t="s">
        <v>35</v>
      </c>
    </row>
    <row r="36" spans="1:5" x14ac:dyDescent="0.25">
      <c r="A36" s="1">
        <v>1962</v>
      </c>
      <c r="B36" s="1">
        <v>0.60399999999999998</v>
      </c>
      <c r="C36" s="1">
        <v>3.548</v>
      </c>
      <c r="D36" s="8">
        <v>6.0999999999999999E-2</v>
      </c>
    </row>
    <row r="37" spans="1:5" x14ac:dyDescent="0.25">
      <c r="A37" s="1">
        <v>1963</v>
      </c>
      <c r="B37" s="1">
        <v>0.63800000000000001</v>
      </c>
      <c r="C37" s="1">
        <v>3.7029999999999998</v>
      </c>
      <c r="D37" s="8">
        <v>4.3999999999999997E-2</v>
      </c>
    </row>
    <row r="38" spans="1:5" x14ac:dyDescent="0.25">
      <c r="A38" s="1">
        <v>1964</v>
      </c>
      <c r="B38" s="1">
        <v>0.68500000000000005</v>
      </c>
      <c r="C38" s="1">
        <v>3.9159999999999999</v>
      </c>
      <c r="D38" s="8">
        <v>5.8000000000000003E-2</v>
      </c>
      <c r="E38" s="3" t="s">
        <v>36</v>
      </c>
    </row>
    <row r="39" spans="1:5" x14ac:dyDescent="0.25">
      <c r="A39" s="1">
        <v>1965</v>
      </c>
      <c r="B39" s="1">
        <v>0.74199999999999999</v>
      </c>
      <c r="C39" s="1">
        <v>4.1710000000000003</v>
      </c>
      <c r="D39" s="8">
        <v>6.5000000000000002E-2</v>
      </c>
    </row>
    <row r="40" spans="1:5" x14ac:dyDescent="0.25">
      <c r="A40" s="1">
        <v>1966</v>
      </c>
      <c r="B40" s="1">
        <v>0.81299999999999994</v>
      </c>
      <c r="C40" s="1">
        <v>4.4459999999999997</v>
      </c>
      <c r="D40" s="8">
        <v>6.6000000000000003E-2</v>
      </c>
      <c r="E40" s="3" t="s">
        <v>37</v>
      </c>
    </row>
    <row r="41" spans="1:5" x14ac:dyDescent="0.25">
      <c r="A41" s="1">
        <v>1967</v>
      </c>
      <c r="B41" s="1">
        <v>0.86</v>
      </c>
      <c r="C41" s="1">
        <v>4.5679999999999996</v>
      </c>
      <c r="D41" s="8">
        <v>2.7E-2</v>
      </c>
    </row>
    <row r="42" spans="1:5" x14ac:dyDescent="0.25">
      <c r="A42" s="1">
        <v>1968</v>
      </c>
      <c r="B42" s="1">
        <v>0.94099999999999995</v>
      </c>
      <c r="C42" s="1">
        <v>4.7919999999999998</v>
      </c>
      <c r="D42" s="8">
        <v>4.9000000000000002E-2</v>
      </c>
      <c r="E42" s="3" t="s">
        <v>38</v>
      </c>
    </row>
    <row r="43" spans="1:5" x14ac:dyDescent="0.25">
      <c r="A43" s="1">
        <v>1969</v>
      </c>
      <c r="B43" s="1">
        <v>1.018</v>
      </c>
      <c r="C43" s="1">
        <v>4.9420000000000002</v>
      </c>
      <c r="D43" s="8">
        <v>3.1E-2</v>
      </c>
      <c r="E43" s="3" t="s">
        <v>39</v>
      </c>
    </row>
    <row r="44" spans="1:5" x14ac:dyDescent="0.25">
      <c r="A44" s="1">
        <v>1970</v>
      </c>
      <c r="B44" s="1">
        <v>1.073</v>
      </c>
      <c r="C44" s="1">
        <v>4.9509999999999996</v>
      </c>
      <c r="D44" s="8">
        <v>2E-3</v>
      </c>
      <c r="E44" s="3" t="s">
        <v>28</v>
      </c>
    </row>
    <row r="45" spans="1:5" x14ac:dyDescent="0.25">
      <c r="A45" s="1">
        <v>1971</v>
      </c>
      <c r="B45" s="1">
        <v>1.165</v>
      </c>
      <c r="C45" s="1">
        <v>5.1139999999999999</v>
      </c>
      <c r="D45" s="8">
        <v>3.3000000000000002E-2</v>
      </c>
      <c r="E45" s="3" t="s">
        <v>40</v>
      </c>
    </row>
    <row r="46" spans="1:5" x14ac:dyDescent="0.25">
      <c r="A46" s="1">
        <v>1972</v>
      </c>
      <c r="B46" s="1">
        <v>1.2789999999999999</v>
      </c>
      <c r="C46" s="1">
        <v>5.383</v>
      </c>
      <c r="D46" s="8">
        <v>5.2999999999999999E-2</v>
      </c>
      <c r="E46" s="3" t="s">
        <v>41</v>
      </c>
    </row>
    <row r="47" spans="1:5" x14ac:dyDescent="0.25">
      <c r="A47" s="1">
        <v>1973</v>
      </c>
      <c r="B47" s="1">
        <v>1.425</v>
      </c>
      <c r="C47" s="1">
        <v>5.6870000000000003</v>
      </c>
      <c r="D47" s="8">
        <v>5.6000000000000001E-2</v>
      </c>
      <c r="E47" s="3" t="s">
        <v>42</v>
      </c>
    </row>
    <row r="48" spans="1:5" x14ac:dyDescent="0.25">
      <c r="A48" s="1">
        <v>1974</v>
      </c>
      <c r="B48" s="1">
        <v>1.5449999999999999</v>
      </c>
      <c r="C48" s="1">
        <v>5.657</v>
      </c>
      <c r="D48" s="8">
        <v>-5.0000000000000001E-3</v>
      </c>
      <c r="E48" s="3" t="s">
        <v>43</v>
      </c>
    </row>
    <row r="49" spans="1:5" x14ac:dyDescent="0.25">
      <c r="A49" s="1">
        <v>1975</v>
      </c>
      <c r="B49" s="1">
        <v>1.6850000000000001</v>
      </c>
      <c r="C49" s="1">
        <v>5.6449999999999996</v>
      </c>
      <c r="D49" s="8">
        <v>-2E-3</v>
      </c>
      <c r="E49" s="3" t="s">
        <v>33</v>
      </c>
    </row>
    <row r="50" spans="1:5" x14ac:dyDescent="0.25">
      <c r="A50" s="1">
        <v>1976</v>
      </c>
      <c r="B50" s="1">
        <v>1.873</v>
      </c>
      <c r="C50" s="1">
        <v>5.9489999999999998</v>
      </c>
      <c r="D50" s="8">
        <v>5.3999999999999999E-2</v>
      </c>
      <c r="E50" s="3" t="s">
        <v>44</v>
      </c>
    </row>
    <row r="51" spans="1:5" x14ac:dyDescent="0.25">
      <c r="A51" s="1">
        <v>1977</v>
      </c>
      <c r="B51" s="1">
        <v>2.0819999999999999</v>
      </c>
      <c r="C51" s="1">
        <v>6.2240000000000002</v>
      </c>
      <c r="D51" s="8">
        <v>4.5999999999999999E-2</v>
      </c>
    </row>
    <row r="52" spans="1:5" x14ac:dyDescent="0.25">
      <c r="A52" s="1">
        <v>1978</v>
      </c>
      <c r="B52" s="1">
        <v>2.3519999999999999</v>
      </c>
      <c r="C52" s="1">
        <v>6.569</v>
      </c>
      <c r="D52" s="8">
        <v>5.5E-2</v>
      </c>
      <c r="E52" s="3" t="s">
        <v>45</v>
      </c>
    </row>
    <row r="53" spans="1:5" x14ac:dyDescent="0.25">
      <c r="A53" s="1">
        <v>1979</v>
      </c>
      <c r="B53" s="1">
        <v>2.6269999999999998</v>
      </c>
      <c r="C53" s="1">
        <v>6.7770000000000001</v>
      </c>
      <c r="D53" s="8">
        <v>3.2000000000000001E-2</v>
      </c>
      <c r="E53" s="3" t="s">
        <v>28</v>
      </c>
    </row>
    <row r="54" spans="1:5" x14ac:dyDescent="0.25">
      <c r="A54" s="1">
        <v>1980</v>
      </c>
      <c r="B54" s="1">
        <v>2.8570000000000002</v>
      </c>
      <c r="C54" s="1">
        <v>6.7590000000000003</v>
      </c>
      <c r="D54" s="8">
        <v>-3.0000000000000001E-3</v>
      </c>
    </row>
    <row r="55" spans="1:5" x14ac:dyDescent="0.25">
      <c r="A55" s="1">
        <v>1981</v>
      </c>
      <c r="B55" s="1">
        <v>3.2069999999999999</v>
      </c>
      <c r="C55" s="1">
        <v>6.931</v>
      </c>
      <c r="D55" s="8">
        <v>2.5000000000000001E-2</v>
      </c>
      <c r="E55" s="3" t="s">
        <v>46</v>
      </c>
    </row>
    <row r="56" spans="1:5" x14ac:dyDescent="0.25">
      <c r="A56" s="1">
        <v>1982</v>
      </c>
      <c r="B56" s="1">
        <v>3.3439999999999999</v>
      </c>
      <c r="C56" s="1">
        <v>6.806</v>
      </c>
      <c r="D56" s="8">
        <v>-1.7999999999999999E-2</v>
      </c>
      <c r="E56" s="3" t="s">
        <v>33</v>
      </c>
    </row>
    <row r="57" spans="1:5" x14ac:dyDescent="0.25">
      <c r="A57" s="1">
        <v>1983</v>
      </c>
      <c r="B57" s="1">
        <v>3.6339999999999999</v>
      </c>
      <c r="C57" s="1">
        <v>7.1180000000000003</v>
      </c>
      <c r="D57" s="8">
        <v>4.5999999999999999E-2</v>
      </c>
      <c r="E57" s="3" t="s">
        <v>47</v>
      </c>
    </row>
    <row r="58" spans="1:5" x14ac:dyDescent="0.25">
      <c r="A58" s="1">
        <v>1984</v>
      </c>
      <c r="B58" s="1">
        <v>4.0380000000000003</v>
      </c>
      <c r="C58" s="1">
        <v>7.633</v>
      </c>
      <c r="D58" s="8">
        <v>7.1999999999999995E-2</v>
      </c>
    </row>
    <row r="59" spans="1:5" x14ac:dyDescent="0.25">
      <c r="A59" s="1">
        <v>1985</v>
      </c>
      <c r="B59" s="1">
        <v>4.3390000000000004</v>
      </c>
      <c r="C59" s="1">
        <v>7.9509999999999996</v>
      </c>
      <c r="D59" s="8">
        <v>4.2000000000000003E-2</v>
      </c>
    </row>
    <row r="60" spans="1:5" x14ac:dyDescent="0.25">
      <c r="A60" s="1">
        <v>1986</v>
      </c>
      <c r="B60" s="1">
        <v>4.58</v>
      </c>
      <c r="C60" s="1">
        <v>8.2260000000000009</v>
      </c>
      <c r="D60" s="8">
        <v>3.5000000000000003E-2</v>
      </c>
      <c r="E60" s="3" t="s">
        <v>48</v>
      </c>
    </row>
    <row r="61" spans="1:5" x14ac:dyDescent="0.25">
      <c r="A61" s="1">
        <v>1987</v>
      </c>
      <c r="B61" s="1">
        <v>4.8550000000000004</v>
      </c>
      <c r="C61" s="1">
        <v>8.5109999999999992</v>
      </c>
      <c r="D61" s="8">
        <v>3.5000000000000003E-2</v>
      </c>
      <c r="E61" s="3" t="s">
        <v>49</v>
      </c>
    </row>
    <row r="62" spans="1:5" x14ac:dyDescent="0.25">
      <c r="A62" s="1">
        <v>1988</v>
      </c>
      <c r="B62" s="1">
        <v>5.2359999999999998</v>
      </c>
      <c r="C62" s="1">
        <v>8.8670000000000009</v>
      </c>
      <c r="D62" s="8">
        <v>4.2000000000000003E-2</v>
      </c>
      <c r="E62" s="3" t="s">
        <v>34</v>
      </c>
    </row>
    <row r="63" spans="1:5" x14ac:dyDescent="0.25">
      <c r="A63" s="1">
        <v>1989</v>
      </c>
      <c r="B63" s="1">
        <v>5.6420000000000003</v>
      </c>
      <c r="C63" s="1">
        <v>9.1920000000000002</v>
      </c>
      <c r="D63" s="8">
        <v>3.6999999999999998E-2</v>
      </c>
      <c r="E63" s="3" t="s">
        <v>50</v>
      </c>
    </row>
    <row r="64" spans="1:5" x14ac:dyDescent="0.25">
      <c r="A64" s="1">
        <v>1990</v>
      </c>
      <c r="B64" s="1">
        <v>5.9630000000000001</v>
      </c>
      <c r="C64" s="1">
        <v>9.3659999999999997</v>
      </c>
      <c r="D64" s="8">
        <v>1.9E-2</v>
      </c>
      <c r="E64" s="3" t="s">
        <v>28</v>
      </c>
    </row>
    <row r="65" spans="1:5" x14ac:dyDescent="0.25">
      <c r="A65" s="1">
        <v>1991</v>
      </c>
      <c r="B65" s="1">
        <v>6.1580000000000004</v>
      </c>
      <c r="C65" s="1">
        <v>9.3550000000000004</v>
      </c>
      <c r="D65" s="8">
        <v>-1E-3</v>
      </c>
    </row>
    <row r="66" spans="1:5" x14ac:dyDescent="0.25">
      <c r="A66" s="1">
        <v>1992</v>
      </c>
      <c r="B66" s="1">
        <v>6.52</v>
      </c>
      <c r="C66" s="1">
        <v>9.6850000000000005</v>
      </c>
      <c r="D66" s="8">
        <v>3.5000000000000003E-2</v>
      </c>
      <c r="E66" s="3" t="s">
        <v>51</v>
      </c>
    </row>
    <row r="67" spans="1:5" x14ac:dyDescent="0.25">
      <c r="A67" s="1">
        <v>1993</v>
      </c>
      <c r="B67" s="1">
        <v>6.859</v>
      </c>
      <c r="C67" s="1">
        <v>9.952</v>
      </c>
      <c r="D67" s="8">
        <v>2.8000000000000001E-2</v>
      </c>
      <c r="E67" s="3" t="s">
        <v>52</v>
      </c>
    </row>
    <row r="68" spans="1:5" x14ac:dyDescent="0.25">
      <c r="A68" s="1">
        <v>1994</v>
      </c>
      <c r="B68" s="1">
        <v>7.2869999999999999</v>
      </c>
      <c r="C68" s="1">
        <v>10.352</v>
      </c>
      <c r="D68" s="8">
        <v>0.04</v>
      </c>
    </row>
    <row r="69" spans="1:5" x14ac:dyDescent="0.25">
      <c r="A69" s="1">
        <v>1995</v>
      </c>
      <c r="B69" s="1">
        <v>7.64</v>
      </c>
      <c r="C69" s="1">
        <v>10.63</v>
      </c>
      <c r="D69" s="8">
        <v>2.7E-2</v>
      </c>
      <c r="E69" s="3" t="s">
        <v>34</v>
      </c>
    </row>
    <row r="70" spans="1:5" x14ac:dyDescent="0.25">
      <c r="A70" s="1">
        <v>1996</v>
      </c>
      <c r="B70" s="1">
        <v>8.0730000000000004</v>
      </c>
      <c r="C70" s="1">
        <v>11.031000000000001</v>
      </c>
      <c r="D70" s="8">
        <v>3.7999999999999999E-2</v>
      </c>
      <c r="E70" s="3" t="s">
        <v>53</v>
      </c>
    </row>
    <row r="71" spans="1:5" x14ac:dyDescent="0.25">
      <c r="A71" s="1">
        <v>1997</v>
      </c>
      <c r="B71" s="1">
        <v>8.5779999999999994</v>
      </c>
      <c r="C71" s="1">
        <v>11.522</v>
      </c>
      <c r="D71" s="8">
        <v>4.3999999999999997E-2</v>
      </c>
    </row>
    <row r="72" spans="1:5" x14ac:dyDescent="0.25">
      <c r="A72" s="1">
        <v>1998</v>
      </c>
      <c r="B72" s="1">
        <v>9.0630000000000006</v>
      </c>
      <c r="C72" s="1">
        <v>12.038</v>
      </c>
      <c r="D72" s="8">
        <v>4.4999999999999998E-2</v>
      </c>
      <c r="E72" s="3" t="s">
        <v>54</v>
      </c>
    </row>
    <row r="73" spans="1:5" x14ac:dyDescent="0.25">
      <c r="A73" s="1">
        <v>1999</v>
      </c>
      <c r="B73" s="1">
        <v>9.6310000000000002</v>
      </c>
      <c r="C73" s="1">
        <v>12.611000000000001</v>
      </c>
      <c r="D73" s="8">
        <v>4.8000000000000001E-2</v>
      </c>
      <c r="E73" s="3" t="s">
        <v>55</v>
      </c>
    </row>
    <row r="74" spans="1:5" x14ac:dyDescent="0.25">
      <c r="A74" s="1">
        <v>2000</v>
      </c>
      <c r="B74" s="1">
        <v>10.252000000000001</v>
      </c>
      <c r="C74" s="1">
        <v>13.131</v>
      </c>
      <c r="D74" s="8">
        <v>4.1000000000000002E-2</v>
      </c>
      <c r="E74" s="3" t="s">
        <v>56</v>
      </c>
    </row>
    <row r="75" spans="1:5" x14ac:dyDescent="0.25">
      <c r="A75" s="1">
        <v>2001</v>
      </c>
      <c r="B75" s="1">
        <v>10.582000000000001</v>
      </c>
      <c r="C75" s="1">
        <v>13.262</v>
      </c>
      <c r="D75" s="8">
        <v>0.01</v>
      </c>
      <c r="E75" s="3" t="s">
        <v>57</v>
      </c>
    </row>
    <row r="76" spans="1:5" x14ac:dyDescent="0.25">
      <c r="A76" s="1">
        <v>2002</v>
      </c>
      <c r="B76" s="1">
        <v>10.936</v>
      </c>
      <c r="C76" s="1">
        <v>13.493</v>
      </c>
      <c r="D76" s="8">
        <v>1.7000000000000001E-2</v>
      </c>
      <c r="E76" s="3" t="s">
        <v>58</v>
      </c>
    </row>
    <row r="77" spans="1:5" x14ac:dyDescent="0.25">
      <c r="A77" s="1">
        <v>2003</v>
      </c>
      <c r="B77" s="1">
        <v>11.458</v>
      </c>
      <c r="C77" s="1">
        <v>13.879</v>
      </c>
      <c r="D77" s="8">
        <v>2.9000000000000001E-2</v>
      </c>
      <c r="E77" s="3" t="s">
        <v>59</v>
      </c>
    </row>
    <row r="78" spans="1:5" x14ac:dyDescent="0.25">
      <c r="A78" s="1">
        <v>2004</v>
      </c>
      <c r="B78" s="1">
        <v>12.214</v>
      </c>
      <c r="C78" s="1">
        <v>14.406000000000001</v>
      </c>
      <c r="D78" s="8">
        <v>3.7999999999999999E-2</v>
      </c>
    </row>
    <row r="79" spans="1:5" x14ac:dyDescent="0.25">
      <c r="A79" s="1">
        <v>2005</v>
      </c>
      <c r="B79" s="1">
        <v>13.037000000000001</v>
      </c>
      <c r="C79" s="1">
        <v>14.913</v>
      </c>
      <c r="D79" s="8">
        <v>3.5000000000000003E-2</v>
      </c>
      <c r="E79" s="3" t="s">
        <v>60</v>
      </c>
    </row>
    <row r="80" spans="1:5" x14ac:dyDescent="0.25">
      <c r="A80" s="1">
        <v>2006</v>
      </c>
      <c r="B80" s="1">
        <v>13.815</v>
      </c>
      <c r="C80" s="1">
        <v>15.337999999999999</v>
      </c>
      <c r="D80" s="8">
        <v>2.9000000000000001E-2</v>
      </c>
      <c r="E80" s="3" t="s">
        <v>34</v>
      </c>
    </row>
    <row r="81" spans="1:5" x14ac:dyDescent="0.25">
      <c r="A81" s="1">
        <v>2007</v>
      </c>
      <c r="B81" s="1">
        <v>14.452</v>
      </c>
      <c r="C81" s="1">
        <v>15.625999999999999</v>
      </c>
      <c r="D81" s="8">
        <v>1.9E-2</v>
      </c>
      <c r="E81" s="3" t="s">
        <v>61</v>
      </c>
    </row>
    <row r="82" spans="1:5" x14ac:dyDescent="0.25">
      <c r="A82" s="1">
        <v>2008</v>
      </c>
      <c r="B82" s="1">
        <v>14.712999999999999</v>
      </c>
      <c r="C82" s="1">
        <v>15.605</v>
      </c>
      <c r="D82" s="8">
        <v>-1E-3</v>
      </c>
      <c r="E82" s="3" t="s">
        <v>62</v>
      </c>
    </row>
    <row r="83" spans="1:5" x14ac:dyDescent="0.25">
      <c r="A83" s="1">
        <v>2009</v>
      </c>
      <c r="B83" s="1">
        <v>14.449</v>
      </c>
      <c r="C83" s="1">
        <v>15.209</v>
      </c>
      <c r="D83" s="8">
        <v>-2.5000000000000001E-2</v>
      </c>
      <c r="E83" s="3" t="s">
        <v>63</v>
      </c>
    </row>
    <row r="84" spans="1:5" x14ac:dyDescent="0.25">
      <c r="A84" s="1">
        <v>2010</v>
      </c>
      <c r="B84" s="1">
        <v>14.992000000000001</v>
      </c>
      <c r="C84" s="1">
        <v>15.599</v>
      </c>
      <c r="D84" s="8">
        <v>2.5999999999999999E-2</v>
      </c>
      <c r="E84" s="3" t="s">
        <v>5</v>
      </c>
    </row>
    <row r="85" spans="1:5" x14ac:dyDescent="0.25">
      <c r="A85" s="1">
        <v>2011</v>
      </c>
      <c r="B85" s="1">
        <v>15.542999999999999</v>
      </c>
      <c r="C85" s="1">
        <v>15.840999999999999</v>
      </c>
      <c r="D85" s="8">
        <v>1.6E-2</v>
      </c>
      <c r="E85" s="3" t="s">
        <v>64</v>
      </c>
    </row>
    <row r="86" spans="1:5" x14ac:dyDescent="0.25">
      <c r="A86" s="1">
        <v>2012</v>
      </c>
      <c r="B86" s="1">
        <v>16.196999999999999</v>
      </c>
      <c r="C86" s="1">
        <v>16.196999999999999</v>
      </c>
      <c r="D86" s="8">
        <v>2.1999999999999999E-2</v>
      </c>
      <c r="E86" s="3" t="s">
        <v>65</v>
      </c>
    </row>
    <row r="87" spans="1:5" x14ac:dyDescent="0.25">
      <c r="A87" s="1">
        <v>2013</v>
      </c>
      <c r="B87" s="1">
        <v>16.785</v>
      </c>
      <c r="C87" s="1">
        <v>16.495000000000001</v>
      </c>
      <c r="D87" s="8">
        <v>1.7999999999999999E-2</v>
      </c>
      <c r="E87" s="3" t="s">
        <v>66</v>
      </c>
    </row>
    <row r="88" spans="1:5" x14ac:dyDescent="0.25">
      <c r="A88" s="1">
        <v>2014</v>
      </c>
      <c r="B88" s="1">
        <v>17.527000000000001</v>
      </c>
      <c r="C88" s="1">
        <v>16.911999999999999</v>
      </c>
      <c r="D88" s="8">
        <v>2.5000000000000001E-2</v>
      </c>
      <c r="E88" s="3" t="s">
        <v>67</v>
      </c>
    </row>
    <row r="89" spans="1:5" x14ac:dyDescent="0.25">
      <c r="A89" s="1">
        <v>2015</v>
      </c>
      <c r="B89" s="1">
        <v>18.238</v>
      </c>
      <c r="C89" s="1">
        <v>17.431999999999999</v>
      </c>
      <c r="D89" s="8">
        <v>3.1E-2</v>
      </c>
      <c r="E89" s="3" t="s">
        <v>68</v>
      </c>
    </row>
    <row r="90" spans="1:5" x14ac:dyDescent="0.25">
      <c r="A90" s="1">
        <v>2016</v>
      </c>
      <c r="B90" s="1">
        <v>18.745000000000001</v>
      </c>
      <c r="C90" s="1">
        <v>17.731000000000002</v>
      </c>
      <c r="D90" s="8">
        <v>1.7000000000000001E-2</v>
      </c>
      <c r="E90" s="3" t="s">
        <v>69</v>
      </c>
    </row>
    <row r="91" spans="1:5" x14ac:dyDescent="0.25">
      <c r="A91" s="1">
        <v>2017</v>
      </c>
      <c r="B91" s="1">
        <v>19.542999999999999</v>
      </c>
      <c r="C91" s="1">
        <v>18.143999999999998</v>
      </c>
      <c r="D91" s="8">
        <v>2.3E-2</v>
      </c>
      <c r="E91" s="3" t="s">
        <v>70</v>
      </c>
    </row>
    <row r="92" spans="1:5" x14ac:dyDescent="0.25">
      <c r="A92" s="1">
        <v>2018</v>
      </c>
      <c r="B92" s="1">
        <v>20.611999999999998</v>
      </c>
      <c r="C92" s="1">
        <v>18.687999999999999</v>
      </c>
      <c r="D92" s="8">
        <v>0.03</v>
      </c>
      <c r="E92" s="3" t="s">
        <v>71</v>
      </c>
    </row>
    <row r="93" spans="1:5" x14ac:dyDescent="0.25">
      <c r="A93" s="1">
        <v>2019</v>
      </c>
      <c r="B93" s="1">
        <v>21.433</v>
      </c>
      <c r="C93" s="1">
        <v>19.091999999999999</v>
      </c>
      <c r="D93" s="8">
        <v>2.1999999999999999E-2</v>
      </c>
      <c r="E93" s="3" t="s">
        <v>72</v>
      </c>
    </row>
    <row r="94" spans="1:5" x14ac:dyDescent="0.25">
      <c r="A94" s="11">
        <v>2020</v>
      </c>
      <c r="B94" s="12">
        <v>20.94</v>
      </c>
      <c r="C94" s="12">
        <f>+C93*(1-3.5%)</f>
        <v>18.423779999999997</v>
      </c>
      <c r="D94" s="13">
        <f>+C94/C93-1</f>
        <v>-3.5000000000000031E-2</v>
      </c>
      <c r="E94" s="14" t="s">
        <v>73</v>
      </c>
    </row>
  </sheetData>
  <hyperlinks>
    <hyperlink ref="A1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7"/>
  <sheetViews>
    <sheetView workbookViewId="0"/>
  </sheetViews>
  <sheetFormatPr baseColWidth="10" defaultRowHeight="15" x14ac:dyDescent="0.25"/>
  <cols>
    <col min="4" max="4" width="11.42578125" style="2"/>
  </cols>
  <sheetData>
    <row r="1" spans="1:7" s="20" customFormat="1" x14ac:dyDescent="0.25">
      <c r="B1" s="4" t="s">
        <v>92</v>
      </c>
      <c r="C1" s="4" t="s">
        <v>93</v>
      </c>
      <c r="D1" s="19" t="s">
        <v>94</v>
      </c>
    </row>
    <row r="2" spans="1:7" x14ac:dyDescent="0.25">
      <c r="A2" s="1">
        <v>2021</v>
      </c>
      <c r="B2" s="10">
        <v>0.28710000000000002</v>
      </c>
      <c r="C2" s="10">
        <v>0.26890000000000003</v>
      </c>
      <c r="D2" s="2">
        <v>4766.18</v>
      </c>
      <c r="G2" s="22"/>
    </row>
    <row r="3" spans="1:7" x14ac:dyDescent="0.25">
      <c r="A3" s="1">
        <v>2020</v>
      </c>
      <c r="B3" s="10">
        <v>0.184</v>
      </c>
      <c r="C3" s="10">
        <v>0.16260000000000002</v>
      </c>
      <c r="D3" s="2">
        <v>3756.07</v>
      </c>
      <c r="E3" s="23"/>
      <c r="G3" s="22"/>
    </row>
    <row r="4" spans="1:7" x14ac:dyDescent="0.25">
      <c r="A4" s="1">
        <v>2019</v>
      </c>
      <c r="B4" s="10">
        <v>0.31489999999999996</v>
      </c>
      <c r="C4" s="10">
        <v>0.2888</v>
      </c>
      <c r="D4" s="2">
        <v>3230.78</v>
      </c>
      <c r="E4" s="23"/>
      <c r="G4" s="22"/>
    </row>
    <row r="5" spans="1:7" x14ac:dyDescent="0.25">
      <c r="A5" s="1">
        <v>2018</v>
      </c>
      <c r="B5" s="10">
        <v>-4.3799999999999999E-2</v>
      </c>
      <c r="C5" s="10">
        <v>-6.2400000000000004E-2</v>
      </c>
      <c r="D5" s="2">
        <v>2506.85</v>
      </c>
      <c r="E5" s="23"/>
      <c r="G5" s="22"/>
    </row>
    <row r="6" spans="1:7" x14ac:dyDescent="0.25">
      <c r="A6" s="1">
        <v>2017</v>
      </c>
      <c r="B6" s="10">
        <v>0.21829999999999999</v>
      </c>
      <c r="C6" s="10">
        <v>0.19420000000000001</v>
      </c>
      <c r="D6" s="2">
        <v>2673.61</v>
      </c>
      <c r="E6" s="23"/>
      <c r="G6" s="22"/>
    </row>
    <row r="7" spans="1:7" x14ac:dyDescent="0.25">
      <c r="A7" s="1">
        <v>2016</v>
      </c>
      <c r="B7" s="10">
        <v>0.11960000000000001</v>
      </c>
      <c r="C7" s="10">
        <v>9.5399999999999985E-2</v>
      </c>
      <c r="D7" s="2">
        <v>2238.83</v>
      </c>
      <c r="E7" s="23"/>
      <c r="G7" s="22"/>
    </row>
    <row r="8" spans="1:7" x14ac:dyDescent="0.25">
      <c r="A8" s="1">
        <v>2015</v>
      </c>
      <c r="B8" s="10">
        <v>1.38E-2</v>
      </c>
      <c r="C8" s="10">
        <v>-7.3000000000000001E-3</v>
      </c>
      <c r="D8" s="2">
        <v>2043.94</v>
      </c>
      <c r="E8" s="23"/>
      <c r="G8" s="22"/>
    </row>
    <row r="9" spans="1:7" x14ac:dyDescent="0.25">
      <c r="A9" s="1">
        <v>2014</v>
      </c>
      <c r="B9" s="10">
        <v>0.13689999999999999</v>
      </c>
      <c r="C9" s="10">
        <v>0.1139</v>
      </c>
      <c r="D9" s="2">
        <v>2058.9</v>
      </c>
      <c r="E9" s="23"/>
      <c r="G9" s="22"/>
    </row>
    <row r="10" spans="1:7" x14ac:dyDescent="0.25">
      <c r="A10" s="1">
        <v>2013</v>
      </c>
      <c r="B10" s="10">
        <v>0.32390000000000002</v>
      </c>
      <c r="C10" s="10">
        <v>0.29600000000000004</v>
      </c>
      <c r="D10" s="2">
        <v>1848.36</v>
      </c>
      <c r="E10" s="23"/>
      <c r="G10" s="22"/>
    </row>
    <row r="11" spans="1:7" x14ac:dyDescent="0.25">
      <c r="A11" s="1">
        <v>2012</v>
      </c>
      <c r="B11" s="10">
        <v>0.16</v>
      </c>
      <c r="C11" s="10">
        <v>0.1341</v>
      </c>
      <c r="D11" s="2">
        <v>1426.19</v>
      </c>
      <c r="E11" s="23"/>
      <c r="G11" s="22"/>
    </row>
    <row r="12" spans="1:7" x14ac:dyDescent="0.25">
      <c r="A12" s="1">
        <v>2011</v>
      </c>
      <c r="B12" s="10">
        <v>2.1099999999999997E-2</v>
      </c>
      <c r="C12" s="10">
        <v>0</v>
      </c>
      <c r="D12" s="2">
        <v>1257.5999999999999</v>
      </c>
      <c r="E12" s="23"/>
      <c r="G12" s="22"/>
    </row>
    <row r="13" spans="1:7" x14ac:dyDescent="0.25">
      <c r="A13" s="1">
        <v>2010</v>
      </c>
      <c r="B13" s="10">
        <v>0.15060000000000001</v>
      </c>
      <c r="C13" s="10">
        <v>0.1278</v>
      </c>
      <c r="D13" s="2">
        <v>1257.6400000000001</v>
      </c>
      <c r="E13" s="23"/>
      <c r="G13" s="22"/>
    </row>
    <row r="14" spans="1:7" x14ac:dyDescent="0.25">
      <c r="A14" s="1">
        <v>2009</v>
      </c>
      <c r="B14" s="10">
        <v>0.2646</v>
      </c>
      <c r="C14" s="10">
        <v>0.23449999999999999</v>
      </c>
      <c r="D14" s="2">
        <v>1115.0999999999999</v>
      </c>
      <c r="E14" s="23"/>
      <c r="G14" s="22"/>
    </row>
    <row r="15" spans="1:7" x14ac:dyDescent="0.25">
      <c r="A15" s="1">
        <v>2008</v>
      </c>
      <c r="B15" s="10">
        <v>-0.37</v>
      </c>
      <c r="C15" s="10">
        <v>-0.38490000000000002</v>
      </c>
      <c r="D15" s="2">
        <v>903.25</v>
      </c>
      <c r="E15" s="23"/>
      <c r="G15" s="22"/>
    </row>
    <row r="16" spans="1:7" x14ac:dyDescent="0.25">
      <c r="A16" s="1">
        <v>2007</v>
      </c>
      <c r="B16" s="10">
        <v>5.4900000000000004E-2</v>
      </c>
      <c r="C16" s="10">
        <v>3.5299999999999998E-2</v>
      </c>
      <c r="D16" s="2">
        <v>1468.36</v>
      </c>
      <c r="E16" s="23"/>
      <c r="G16" s="22"/>
    </row>
    <row r="17" spans="1:7" x14ac:dyDescent="0.25">
      <c r="A17" s="1">
        <v>2006</v>
      </c>
      <c r="B17" s="10">
        <v>0.15789999999999998</v>
      </c>
      <c r="C17" s="10">
        <v>0.13619999999999999</v>
      </c>
      <c r="D17" s="2">
        <v>1418.3</v>
      </c>
      <c r="E17" s="23"/>
      <c r="G17" s="22"/>
    </row>
    <row r="18" spans="1:7" x14ac:dyDescent="0.25">
      <c r="A18" s="1">
        <v>2005</v>
      </c>
      <c r="B18" s="10">
        <v>4.9100000000000005E-2</v>
      </c>
      <c r="C18" s="10">
        <v>0.03</v>
      </c>
      <c r="D18" s="2">
        <v>1248.29</v>
      </c>
      <c r="E18" s="23"/>
      <c r="G18" s="22"/>
    </row>
    <row r="19" spans="1:7" x14ac:dyDescent="0.25">
      <c r="A19" s="1">
        <v>2004</v>
      </c>
      <c r="B19" s="10">
        <v>0.10880000000000001</v>
      </c>
      <c r="C19" s="10">
        <v>8.9900000000000008E-2</v>
      </c>
      <c r="D19" s="2">
        <v>1211.92</v>
      </c>
      <c r="E19" s="23"/>
      <c r="G19" s="22"/>
    </row>
    <row r="20" spans="1:7" x14ac:dyDescent="0.25">
      <c r="A20" s="1">
        <v>2003</v>
      </c>
      <c r="B20" s="10">
        <v>0.2868</v>
      </c>
      <c r="C20" s="10">
        <v>0.26379999999999998</v>
      </c>
      <c r="D20" s="2">
        <v>1111.9100000000001</v>
      </c>
      <c r="E20" s="23"/>
      <c r="G20" s="22"/>
    </row>
    <row r="21" spans="1:7" x14ac:dyDescent="0.25">
      <c r="A21" s="1">
        <v>2002</v>
      </c>
      <c r="B21" s="10">
        <v>-0.221</v>
      </c>
      <c r="C21" s="10">
        <v>-0.23370000000000002</v>
      </c>
      <c r="D21" s="2">
        <v>879.82</v>
      </c>
      <c r="E21" s="23"/>
      <c r="G21" s="22"/>
    </row>
    <row r="22" spans="1:7" x14ac:dyDescent="0.25">
      <c r="A22" s="1">
        <v>2001</v>
      </c>
      <c r="B22" s="10">
        <v>-0.11890000000000001</v>
      </c>
      <c r="C22" s="10">
        <v>-0.13039999999999999</v>
      </c>
      <c r="D22" s="2">
        <v>1148.0899999999999</v>
      </c>
      <c r="E22" s="23"/>
      <c r="G22" s="22"/>
    </row>
    <row r="23" spans="1:7" x14ac:dyDescent="0.25">
      <c r="A23" s="1">
        <v>2000</v>
      </c>
      <c r="B23" s="10">
        <v>-9.0999999999999998E-2</v>
      </c>
      <c r="C23" s="10">
        <v>-0.1014</v>
      </c>
      <c r="D23" s="2">
        <v>1320.28</v>
      </c>
      <c r="E23" s="23"/>
      <c r="G23" s="22"/>
    </row>
    <row r="24" spans="1:7" x14ac:dyDescent="0.25">
      <c r="A24" s="1">
        <v>1999</v>
      </c>
      <c r="B24" s="10">
        <v>0.2104</v>
      </c>
      <c r="C24" s="10">
        <v>0.1953</v>
      </c>
      <c r="D24" s="2">
        <v>1469.25</v>
      </c>
      <c r="E24" s="23"/>
      <c r="G24" s="22"/>
    </row>
    <row r="25" spans="1:7" x14ac:dyDescent="0.25">
      <c r="A25" s="1">
        <v>1998</v>
      </c>
      <c r="B25" s="10">
        <v>0.2858</v>
      </c>
      <c r="C25" s="10">
        <v>0.26669999999999999</v>
      </c>
      <c r="D25" s="2">
        <v>1229.23</v>
      </c>
      <c r="E25" s="23"/>
      <c r="G25" s="22"/>
    </row>
    <row r="26" spans="1:7" x14ac:dyDescent="0.25">
      <c r="A26" s="1">
        <v>1997</v>
      </c>
      <c r="B26" s="10">
        <v>0.33360000000000001</v>
      </c>
      <c r="C26" s="10">
        <v>0.31010000000000004</v>
      </c>
      <c r="D26" s="2">
        <v>970.43</v>
      </c>
      <c r="E26" s="23"/>
      <c r="G26" s="22"/>
    </row>
    <row r="27" spans="1:7" x14ac:dyDescent="0.25">
      <c r="A27" s="1">
        <v>1996</v>
      </c>
      <c r="B27" s="10">
        <v>0.2296</v>
      </c>
      <c r="C27" s="10">
        <v>0.2026</v>
      </c>
      <c r="D27" s="2">
        <v>747.74</v>
      </c>
      <c r="E27" s="23"/>
      <c r="G27" s="22"/>
    </row>
    <row r="28" spans="1:7" x14ac:dyDescent="0.25">
      <c r="A28" s="1">
        <v>1995</v>
      </c>
      <c r="B28" s="10">
        <v>0.37579999999999997</v>
      </c>
      <c r="C28" s="10">
        <v>0.34110000000000001</v>
      </c>
      <c r="D28" s="2">
        <v>615.92999999999995</v>
      </c>
      <c r="E28" s="23"/>
      <c r="G28" s="22"/>
    </row>
    <row r="29" spans="1:7" x14ac:dyDescent="0.25">
      <c r="A29" s="1">
        <v>1994</v>
      </c>
      <c r="B29" s="10">
        <v>1.32E-2</v>
      </c>
      <c r="C29" s="10">
        <v>-1.54E-2</v>
      </c>
      <c r="D29" s="2">
        <v>459.27</v>
      </c>
      <c r="E29" s="23"/>
      <c r="G29" s="22"/>
    </row>
    <row r="30" spans="1:7" x14ac:dyDescent="0.25">
      <c r="A30" s="1">
        <v>1993</v>
      </c>
      <c r="B30" s="10">
        <v>0.1008</v>
      </c>
      <c r="C30" s="10">
        <v>7.0599999999999996E-2</v>
      </c>
      <c r="D30" s="2">
        <v>466.45</v>
      </c>
      <c r="E30" s="23"/>
      <c r="G30" s="22"/>
    </row>
    <row r="31" spans="1:7" x14ac:dyDescent="0.25">
      <c r="A31" s="1">
        <v>1992</v>
      </c>
      <c r="B31" s="10">
        <v>7.6200000000000004E-2</v>
      </c>
      <c r="C31" s="10">
        <v>4.4600000000000001E-2</v>
      </c>
      <c r="D31" s="2">
        <v>435.71</v>
      </c>
      <c r="E31" s="23"/>
      <c r="G31" s="22"/>
    </row>
    <row r="32" spans="1:7" x14ac:dyDescent="0.25">
      <c r="A32" s="1">
        <v>1991</v>
      </c>
      <c r="B32" s="10">
        <v>0.30469999999999997</v>
      </c>
      <c r="C32" s="10">
        <v>0.2631</v>
      </c>
      <c r="D32" s="2">
        <v>417.09</v>
      </c>
      <c r="E32" s="23"/>
      <c r="G32" s="22"/>
    </row>
    <row r="33" spans="1:7" x14ac:dyDescent="0.25">
      <c r="A33" s="1">
        <v>1990</v>
      </c>
      <c r="B33" s="10">
        <v>-3.1E-2</v>
      </c>
      <c r="C33" s="10">
        <v>-6.5599999999999992E-2</v>
      </c>
      <c r="D33" s="2">
        <v>330.22</v>
      </c>
      <c r="E33" s="23"/>
      <c r="G33" s="22"/>
    </row>
    <row r="34" spans="1:7" x14ac:dyDescent="0.25">
      <c r="A34" s="1">
        <v>1989</v>
      </c>
      <c r="B34" s="10">
        <v>0.31690000000000002</v>
      </c>
      <c r="C34" s="10">
        <v>0.27250000000000002</v>
      </c>
      <c r="D34" s="2">
        <v>353.4</v>
      </c>
      <c r="E34" s="23"/>
      <c r="G34" s="22"/>
    </row>
    <row r="35" spans="1:7" x14ac:dyDescent="0.25">
      <c r="A35" s="1">
        <v>1988</v>
      </c>
      <c r="B35" s="10">
        <v>0.1661</v>
      </c>
      <c r="C35" s="10">
        <v>0.124</v>
      </c>
      <c r="D35" s="2">
        <v>277.72000000000003</v>
      </c>
      <c r="E35" s="23"/>
      <c r="G35" s="22"/>
    </row>
    <row r="36" spans="1:7" x14ac:dyDescent="0.25">
      <c r="A36" s="1">
        <v>1987</v>
      </c>
      <c r="B36" s="10">
        <v>5.2499999999999998E-2</v>
      </c>
      <c r="C36" s="10">
        <v>2.0299999999999999E-2</v>
      </c>
      <c r="D36" s="2">
        <v>247.08</v>
      </c>
      <c r="E36" s="23"/>
      <c r="G36" s="22"/>
    </row>
    <row r="37" spans="1:7" x14ac:dyDescent="0.25">
      <c r="A37" s="1">
        <v>1986</v>
      </c>
      <c r="B37" s="10">
        <v>0.1867</v>
      </c>
      <c r="C37" s="10">
        <v>0.1462</v>
      </c>
      <c r="D37" s="2">
        <v>242.17</v>
      </c>
      <c r="E37" s="23"/>
      <c r="G37" s="22"/>
    </row>
    <row r="38" spans="1:7" x14ac:dyDescent="0.25">
      <c r="A38" s="1">
        <v>1985</v>
      </c>
      <c r="B38" s="10">
        <v>0.31730000000000003</v>
      </c>
      <c r="C38" s="10">
        <v>0.26329999999999998</v>
      </c>
      <c r="D38" s="2">
        <v>211.28</v>
      </c>
      <c r="E38" s="23"/>
      <c r="G38" s="22"/>
    </row>
    <row r="39" spans="1:7" x14ac:dyDescent="0.25">
      <c r="A39" s="1">
        <v>1984</v>
      </c>
      <c r="B39" s="10">
        <v>6.2699999999999992E-2</v>
      </c>
      <c r="C39" s="10">
        <v>1.3999999999999999E-2</v>
      </c>
      <c r="D39" s="2">
        <v>167.24</v>
      </c>
      <c r="E39" s="23"/>
      <c r="G39" s="22"/>
    </row>
    <row r="40" spans="1:7" x14ac:dyDescent="0.25">
      <c r="A40" s="1">
        <v>1983</v>
      </c>
      <c r="B40" s="10">
        <v>0.22559999999999999</v>
      </c>
      <c r="C40" s="10">
        <v>0.17269999999999999</v>
      </c>
      <c r="D40" s="2">
        <v>164.93</v>
      </c>
      <c r="E40" s="23"/>
      <c r="G40" s="22"/>
    </row>
    <row r="41" spans="1:7" x14ac:dyDescent="0.25">
      <c r="A41" s="1">
        <v>1982</v>
      </c>
      <c r="B41" s="10">
        <v>0.2155</v>
      </c>
      <c r="C41" s="10">
        <v>0.14760000000000001</v>
      </c>
      <c r="D41" s="2">
        <v>140.63999999999999</v>
      </c>
      <c r="E41" s="23"/>
      <c r="G41" s="22"/>
    </row>
    <row r="42" spans="1:7" x14ac:dyDescent="0.25">
      <c r="A42" s="1">
        <v>1981</v>
      </c>
      <c r="B42" s="10">
        <v>-4.9100000000000005E-2</v>
      </c>
      <c r="C42" s="10">
        <v>-9.7299999999999998E-2</v>
      </c>
      <c r="D42" s="2">
        <v>122.55</v>
      </c>
      <c r="E42" s="23"/>
      <c r="G42" s="22"/>
    </row>
    <row r="43" spans="1:7" x14ac:dyDescent="0.25">
      <c r="A43" s="1">
        <v>1980</v>
      </c>
      <c r="B43" s="10">
        <v>0.32420000000000004</v>
      </c>
      <c r="C43" s="10">
        <v>0.25769999999999998</v>
      </c>
      <c r="D43" s="2">
        <v>135.76</v>
      </c>
      <c r="E43" s="23"/>
      <c r="G43" s="22"/>
    </row>
    <row r="44" spans="1:7" x14ac:dyDescent="0.25">
      <c r="A44" s="1">
        <v>1979</v>
      </c>
      <c r="B44" s="10">
        <v>0.18440000000000001</v>
      </c>
      <c r="C44" s="10">
        <v>0.1231</v>
      </c>
      <c r="D44" s="2">
        <v>107.94</v>
      </c>
      <c r="E44" s="23"/>
      <c r="G44" s="22"/>
    </row>
    <row r="45" spans="1:7" x14ac:dyDescent="0.25">
      <c r="A45" s="1">
        <v>1978</v>
      </c>
      <c r="B45" s="10">
        <v>6.5599999999999992E-2</v>
      </c>
      <c r="C45" s="10">
        <v>1.06E-2</v>
      </c>
      <c r="D45" s="2">
        <v>96.11</v>
      </c>
      <c r="E45" s="23"/>
      <c r="G45" s="22"/>
    </row>
    <row r="46" spans="1:7" x14ac:dyDescent="0.25">
      <c r="A46" s="1">
        <v>1977</v>
      </c>
      <c r="B46" s="10">
        <v>-7.1800000000000003E-2</v>
      </c>
      <c r="C46" s="10">
        <v>-0.115</v>
      </c>
      <c r="D46" s="2">
        <v>95.1</v>
      </c>
      <c r="E46" s="23"/>
      <c r="G46" s="22"/>
    </row>
    <row r="47" spans="1:7" x14ac:dyDescent="0.25">
      <c r="A47" s="1">
        <v>1976</v>
      </c>
      <c r="B47" s="10">
        <v>0.2384</v>
      </c>
      <c r="C47" s="10">
        <v>0.19149999999999998</v>
      </c>
      <c r="D47" s="2">
        <v>107.46</v>
      </c>
      <c r="E47" s="23"/>
      <c r="G47" s="22"/>
    </row>
    <row r="48" spans="1:7" x14ac:dyDescent="0.25">
      <c r="A48" s="1">
        <v>1975</v>
      </c>
      <c r="B48" s="10">
        <v>0.37200000000000005</v>
      </c>
      <c r="C48" s="10">
        <v>0.3155</v>
      </c>
      <c r="D48" s="2">
        <v>90.19</v>
      </c>
      <c r="E48" s="23"/>
      <c r="G48" s="22"/>
    </row>
    <row r="49" spans="1:7" x14ac:dyDescent="0.25">
      <c r="A49" s="1">
        <v>1974</v>
      </c>
      <c r="B49" s="10">
        <v>-0.26469999999999999</v>
      </c>
      <c r="C49" s="10">
        <v>-0.29719999999999996</v>
      </c>
      <c r="D49" s="2">
        <v>68.56</v>
      </c>
      <c r="E49" s="23"/>
      <c r="G49" s="22"/>
    </row>
    <row r="50" spans="1:7" x14ac:dyDescent="0.25">
      <c r="A50" s="1">
        <v>1973</v>
      </c>
      <c r="B50" s="10">
        <v>-0.14660000000000001</v>
      </c>
      <c r="C50" s="10">
        <v>-0.17370000000000002</v>
      </c>
      <c r="D50" s="2">
        <v>97.55</v>
      </c>
      <c r="E50" s="23"/>
      <c r="G50" s="22"/>
    </row>
    <row r="51" spans="1:7" x14ac:dyDescent="0.25">
      <c r="A51" s="1">
        <v>1972</v>
      </c>
      <c r="B51" s="10">
        <v>0.1898</v>
      </c>
      <c r="C51" s="10">
        <v>0.15629999999999999</v>
      </c>
      <c r="D51" s="2">
        <v>118.05</v>
      </c>
      <c r="E51" s="23"/>
      <c r="G51" s="22"/>
    </row>
    <row r="52" spans="1:7" x14ac:dyDescent="0.25">
      <c r="A52" s="1">
        <v>1971</v>
      </c>
      <c r="B52" s="10">
        <v>0.1431</v>
      </c>
      <c r="C52" s="10">
        <v>0.1079</v>
      </c>
      <c r="D52" s="2">
        <v>102.09</v>
      </c>
      <c r="E52" s="23"/>
      <c r="G52" s="22"/>
    </row>
    <row r="53" spans="1:7" x14ac:dyDescent="0.25">
      <c r="A53" s="1">
        <v>1970</v>
      </c>
      <c r="B53" s="10">
        <v>4.0099999999999997E-2</v>
      </c>
      <c r="C53" s="10">
        <v>1E-3</v>
      </c>
      <c r="D53" s="2">
        <v>92.15</v>
      </c>
      <c r="E53" s="23"/>
      <c r="G53" s="22"/>
    </row>
    <row r="54" spans="1:7" x14ac:dyDescent="0.25">
      <c r="A54" s="1">
        <v>1969</v>
      </c>
      <c r="B54" s="10">
        <v>-8.5000000000000006E-2</v>
      </c>
      <c r="C54" s="10">
        <v>-0.11359999999999999</v>
      </c>
      <c r="D54" s="2">
        <v>92.06</v>
      </c>
      <c r="E54" s="23"/>
      <c r="G54" s="22"/>
    </row>
    <row r="55" spans="1:7" x14ac:dyDescent="0.25">
      <c r="A55" s="1">
        <v>1968</v>
      </c>
      <c r="B55" s="10">
        <v>0.1106</v>
      </c>
      <c r="C55" s="10">
        <v>7.6600000000000001E-2</v>
      </c>
      <c r="D55" s="2">
        <v>103.86</v>
      </c>
      <c r="E55" s="23"/>
      <c r="G55" s="22"/>
    </row>
    <row r="56" spans="1:7" x14ac:dyDescent="0.25">
      <c r="A56" s="1">
        <v>1967</v>
      </c>
      <c r="B56" s="10">
        <v>0.23980000000000001</v>
      </c>
      <c r="C56" s="10">
        <v>0.2009</v>
      </c>
      <c r="D56" s="2">
        <v>96.47</v>
      </c>
      <c r="E56" s="23"/>
      <c r="G56" s="22"/>
    </row>
    <row r="57" spans="1:7" x14ac:dyDescent="0.25">
      <c r="A57" s="1">
        <v>1966</v>
      </c>
      <c r="B57" s="10">
        <v>-0.10060000000000001</v>
      </c>
      <c r="C57" s="10">
        <v>-0.13089999999999999</v>
      </c>
      <c r="D57" s="2">
        <v>80.33</v>
      </c>
      <c r="E57" s="23"/>
      <c r="G57" s="22"/>
    </row>
    <row r="58" spans="1:7" x14ac:dyDescent="0.25">
      <c r="A58" s="1">
        <v>1965</v>
      </c>
      <c r="B58" s="10">
        <v>0.1245</v>
      </c>
      <c r="C58" s="10">
        <v>9.06E-2</v>
      </c>
      <c r="D58" s="2">
        <v>92.43</v>
      </c>
      <c r="E58" s="23"/>
      <c r="G58" s="22"/>
    </row>
    <row r="59" spans="1:7" x14ac:dyDescent="0.25">
      <c r="A59" s="1">
        <v>1964</v>
      </c>
      <c r="B59" s="10">
        <v>0.1648</v>
      </c>
      <c r="C59" s="10">
        <v>0.12970000000000001</v>
      </c>
      <c r="D59" s="2">
        <v>84.75</v>
      </c>
      <c r="E59" s="23"/>
      <c r="G59" s="22"/>
    </row>
    <row r="60" spans="1:7" x14ac:dyDescent="0.25">
      <c r="A60" s="1">
        <v>1963</v>
      </c>
      <c r="B60" s="10">
        <v>0.22800000000000001</v>
      </c>
      <c r="C60" s="10">
        <v>0.18890000000000001</v>
      </c>
      <c r="D60" s="2">
        <v>75.02</v>
      </c>
      <c r="E60" s="23"/>
      <c r="G60" s="22"/>
    </row>
    <row r="61" spans="1:7" x14ac:dyDescent="0.25">
      <c r="A61" s="1">
        <v>1962</v>
      </c>
      <c r="B61" s="10">
        <v>-8.7300000000000003E-2</v>
      </c>
      <c r="C61" s="10">
        <v>-0.11810000000000001</v>
      </c>
      <c r="D61" s="2">
        <v>63.1</v>
      </c>
      <c r="E61" s="23"/>
      <c r="G61" s="22"/>
    </row>
    <row r="62" spans="1:7" x14ac:dyDescent="0.25">
      <c r="A62" s="1">
        <v>1961</v>
      </c>
      <c r="B62" s="10">
        <v>0.26890000000000003</v>
      </c>
      <c r="C62" s="10">
        <v>0.23129999999999998</v>
      </c>
      <c r="D62" s="2">
        <v>71.55</v>
      </c>
      <c r="E62" s="23"/>
      <c r="G62" s="22"/>
    </row>
    <row r="63" spans="1:7" x14ac:dyDescent="0.25">
      <c r="A63" s="1">
        <v>1960</v>
      </c>
      <c r="B63" s="10">
        <v>4.6999999999999993E-3</v>
      </c>
      <c r="C63" s="10">
        <v>-2.9700000000000001E-2</v>
      </c>
      <c r="D63" s="2">
        <v>58.11</v>
      </c>
      <c r="E63" s="23"/>
      <c r="G63" s="22"/>
    </row>
    <row r="64" spans="1:7" x14ac:dyDescent="0.25">
      <c r="A64" s="1">
        <v>1959</v>
      </c>
      <c r="B64" s="10">
        <v>0.11960000000000001</v>
      </c>
      <c r="C64" s="10">
        <v>8.48E-2</v>
      </c>
      <c r="D64" s="2">
        <v>59.89</v>
      </c>
      <c r="E64" s="23"/>
      <c r="G64" s="22"/>
    </row>
    <row r="65" spans="1:7" x14ac:dyDescent="0.25">
      <c r="A65" s="1">
        <v>1958</v>
      </c>
      <c r="B65" s="10">
        <v>0.43359999999999999</v>
      </c>
      <c r="C65" s="10">
        <v>0.38060000000000005</v>
      </c>
      <c r="D65" s="2">
        <v>55.21</v>
      </c>
      <c r="E65" s="23"/>
      <c r="G65" s="22"/>
    </row>
    <row r="66" spans="1:7" x14ac:dyDescent="0.25">
      <c r="A66" s="1">
        <v>1957</v>
      </c>
      <c r="B66" s="10">
        <v>-0.10779999999999999</v>
      </c>
      <c r="C66" s="10">
        <v>-0.1431</v>
      </c>
      <c r="D66" s="2">
        <v>39.99</v>
      </c>
      <c r="E66" s="23"/>
      <c r="G66" s="22"/>
    </row>
    <row r="67" spans="1:7" x14ac:dyDescent="0.25">
      <c r="A67" s="1">
        <v>1956</v>
      </c>
      <c r="B67" s="10">
        <v>6.5599999999999992E-2</v>
      </c>
      <c r="C67" s="10">
        <v>2.6200000000000001E-2</v>
      </c>
      <c r="D67" s="2">
        <v>46.67</v>
      </c>
      <c r="E67" s="23"/>
      <c r="G67" s="22"/>
    </row>
    <row r="68" spans="1:7" x14ac:dyDescent="0.25">
      <c r="A68" s="1">
        <v>1955</v>
      </c>
      <c r="B68" s="10">
        <v>0.31559999999999999</v>
      </c>
      <c r="C68" s="10">
        <v>0.26400000000000001</v>
      </c>
      <c r="D68" s="2">
        <v>45.48</v>
      </c>
      <c r="E68" s="23"/>
      <c r="G68" s="22"/>
    </row>
    <row r="69" spans="1:7" x14ac:dyDescent="0.25">
      <c r="A69" s="1">
        <v>1954</v>
      </c>
      <c r="B69" s="10">
        <v>0.5262</v>
      </c>
      <c r="C69" s="10">
        <v>0.45020000000000004</v>
      </c>
      <c r="D69" s="2">
        <v>35.979999999999997</v>
      </c>
      <c r="E69" s="23"/>
      <c r="G69" s="22"/>
    </row>
    <row r="70" spans="1:7" x14ac:dyDescent="0.25">
      <c r="A70" s="1">
        <v>1953</v>
      </c>
      <c r="B70" s="10">
        <v>-9.8999999999999991E-3</v>
      </c>
      <c r="C70" s="10">
        <v>-6.6199999999999995E-2</v>
      </c>
      <c r="D70" s="2">
        <v>24.81</v>
      </c>
      <c r="E70" s="23"/>
      <c r="G70" s="22"/>
    </row>
    <row r="71" spans="1:7" x14ac:dyDescent="0.25">
      <c r="A71" s="1">
        <v>1952</v>
      </c>
      <c r="B71" s="10">
        <v>0.1837</v>
      </c>
      <c r="C71" s="10">
        <v>0.11779999999999999</v>
      </c>
      <c r="D71" s="2">
        <v>26.57</v>
      </c>
      <c r="E71" s="23"/>
      <c r="G71" s="22"/>
    </row>
    <row r="72" spans="1:7" x14ac:dyDescent="0.25">
      <c r="A72" s="1">
        <v>1951</v>
      </c>
      <c r="B72" s="10">
        <v>0.2402</v>
      </c>
      <c r="C72" s="10">
        <v>0.1646</v>
      </c>
      <c r="D72" s="2">
        <v>23.77</v>
      </c>
      <c r="E72" s="23"/>
      <c r="G72" s="22"/>
    </row>
    <row r="73" spans="1:7" x14ac:dyDescent="0.25">
      <c r="A73" s="1">
        <v>1950</v>
      </c>
      <c r="B73" s="10">
        <v>0.31709999999999999</v>
      </c>
      <c r="C73" s="10">
        <v>0.21780000000000002</v>
      </c>
      <c r="D73" s="2">
        <v>20.43</v>
      </c>
      <c r="E73" s="23"/>
      <c r="G73" s="22"/>
    </row>
    <row r="74" spans="1:7" x14ac:dyDescent="0.25">
      <c r="A74" s="1">
        <v>1949</v>
      </c>
      <c r="B74" s="10">
        <v>0.18789999999999998</v>
      </c>
      <c r="C74" s="10">
        <v>0.1026</v>
      </c>
      <c r="D74" s="2">
        <v>16.79</v>
      </c>
      <c r="E74" s="23"/>
      <c r="G74" s="22"/>
    </row>
    <row r="75" spans="1:7" x14ac:dyDescent="0.25">
      <c r="A75" s="1">
        <v>1948</v>
      </c>
      <c r="B75" s="10">
        <v>5.5E-2</v>
      </c>
      <c r="C75" s="10">
        <v>-6.5000000000000006E-3</v>
      </c>
      <c r="D75" s="2">
        <v>15.2</v>
      </c>
      <c r="E75" s="23"/>
      <c r="G75" s="22"/>
    </row>
    <row r="76" spans="1:7" x14ac:dyDescent="0.25">
      <c r="A76" s="1">
        <v>1947</v>
      </c>
      <c r="B76" s="10">
        <v>5.7099999999999998E-2</v>
      </c>
      <c r="C76" s="10">
        <v>0</v>
      </c>
      <c r="D76" s="2">
        <v>15.3</v>
      </c>
      <c r="E76" s="23"/>
      <c r="G76" s="22"/>
    </row>
    <row r="77" spans="1:7" x14ac:dyDescent="0.25">
      <c r="A77" s="1">
        <v>1946</v>
      </c>
      <c r="B77" s="10">
        <v>-8.0700000000000008E-2</v>
      </c>
      <c r="C77" s="10">
        <v>-0.11869999999999999</v>
      </c>
      <c r="D77" s="2">
        <v>15.3</v>
      </c>
      <c r="E77" s="23"/>
      <c r="G77" s="22"/>
    </row>
    <row r="78" spans="1:7" x14ac:dyDescent="0.25">
      <c r="A78" s="1">
        <v>1945</v>
      </c>
      <c r="B78" s="10">
        <v>0.3644</v>
      </c>
      <c r="C78" s="10">
        <v>0.30719999999999997</v>
      </c>
      <c r="D78" s="2">
        <v>17.36</v>
      </c>
      <c r="E78" s="23"/>
      <c r="G78" s="22"/>
    </row>
    <row r="79" spans="1:7" x14ac:dyDescent="0.25">
      <c r="A79" s="1">
        <v>1944</v>
      </c>
      <c r="B79" s="10">
        <v>0.19750000000000001</v>
      </c>
      <c r="C79" s="10">
        <v>0.13800000000000001</v>
      </c>
      <c r="D79" s="2">
        <v>13.28</v>
      </c>
      <c r="E79" s="23"/>
      <c r="G79" s="22"/>
    </row>
    <row r="80" spans="1:7" x14ac:dyDescent="0.25">
      <c r="A80" s="1">
        <v>1943</v>
      </c>
      <c r="B80" s="10">
        <v>0.25900000000000001</v>
      </c>
      <c r="C80" s="10">
        <v>0.19450000000000001</v>
      </c>
      <c r="D80" s="2">
        <v>11.67</v>
      </c>
      <c r="E80" s="23"/>
      <c r="G80" s="22"/>
    </row>
    <row r="81" spans="1:7" x14ac:dyDescent="0.25">
      <c r="A81" s="1">
        <v>1942</v>
      </c>
      <c r="B81" s="10">
        <v>0.2034</v>
      </c>
      <c r="C81" s="10">
        <v>0.12429999999999999</v>
      </c>
      <c r="D81" s="2">
        <v>9.77</v>
      </c>
      <c r="E81" s="23"/>
      <c r="G81" s="22"/>
    </row>
    <row r="82" spans="1:7" x14ac:dyDescent="0.25">
      <c r="A82" s="1">
        <v>1941</v>
      </c>
      <c r="B82" s="10">
        <v>-0.1159</v>
      </c>
      <c r="C82" s="10">
        <v>-0.17859999999999998</v>
      </c>
      <c r="D82" s="2">
        <v>8.69</v>
      </c>
      <c r="E82" s="23"/>
      <c r="G82" s="22"/>
    </row>
    <row r="83" spans="1:7" x14ac:dyDescent="0.25">
      <c r="A83" s="1">
        <v>1940</v>
      </c>
      <c r="B83" s="10">
        <v>-9.7799999999999998E-2</v>
      </c>
      <c r="C83" s="10">
        <v>-0.15289999999999998</v>
      </c>
      <c r="D83" s="2">
        <v>10.58</v>
      </c>
      <c r="E83" s="23"/>
      <c r="G83" s="22"/>
    </row>
    <row r="84" spans="1:7" x14ac:dyDescent="0.25">
      <c r="A84" s="1">
        <v>1939</v>
      </c>
      <c r="B84" s="10">
        <v>-4.0999999999999995E-3</v>
      </c>
      <c r="C84" s="10">
        <v>-5.45E-2</v>
      </c>
      <c r="D84" s="2">
        <v>12.46</v>
      </c>
      <c r="E84" s="23"/>
      <c r="G84" s="22"/>
    </row>
    <row r="85" spans="1:7" x14ac:dyDescent="0.25">
      <c r="A85" s="1">
        <v>1938</v>
      </c>
      <c r="B85" s="10">
        <v>0.31120000000000003</v>
      </c>
      <c r="C85" s="10">
        <v>0.25209999999999999</v>
      </c>
      <c r="D85" s="2">
        <v>13.14</v>
      </c>
      <c r="E85" s="23"/>
      <c r="G85" s="22"/>
    </row>
    <row r="86" spans="1:7" x14ac:dyDescent="0.25">
      <c r="A86" s="1">
        <v>1937</v>
      </c>
      <c r="B86" s="10">
        <v>-0.3503</v>
      </c>
      <c r="C86" s="10">
        <v>-0.38590000000000002</v>
      </c>
      <c r="D86" s="2">
        <v>10.55</v>
      </c>
      <c r="E86" s="23"/>
      <c r="G86" s="22"/>
    </row>
    <row r="87" spans="1:7" x14ac:dyDescent="0.25">
      <c r="A87" s="1">
        <v>1936</v>
      </c>
      <c r="B87" s="10">
        <v>0.3392</v>
      </c>
      <c r="C87" s="10">
        <v>0.2792</v>
      </c>
      <c r="D87" s="2">
        <v>17.18</v>
      </c>
      <c r="E87" s="23"/>
      <c r="G87" s="22"/>
    </row>
    <row r="88" spans="1:7" x14ac:dyDescent="0.25">
      <c r="A88" s="1">
        <v>1935</v>
      </c>
      <c r="B88" s="10">
        <v>0.47670000000000001</v>
      </c>
      <c r="C88" s="10">
        <v>0.41369999999999996</v>
      </c>
      <c r="D88" s="2">
        <v>13.43</v>
      </c>
      <c r="E88" s="23"/>
      <c r="G88" s="22"/>
    </row>
    <row r="89" spans="1:7" x14ac:dyDescent="0.25">
      <c r="A89" s="1">
        <v>1934</v>
      </c>
      <c r="B89" s="10">
        <v>-1.44E-2</v>
      </c>
      <c r="C89" s="10">
        <v>-5.9400000000000001E-2</v>
      </c>
      <c r="D89" s="2">
        <v>9.5</v>
      </c>
      <c r="E89" s="23"/>
      <c r="G89" s="22"/>
    </row>
    <row r="90" spans="1:7" x14ac:dyDescent="0.25">
      <c r="A90" s="1">
        <v>1933</v>
      </c>
      <c r="B90" s="10">
        <v>0.53990000000000005</v>
      </c>
      <c r="C90" s="10">
        <v>0.46590000000000004</v>
      </c>
      <c r="D90" s="2">
        <v>9.9700000000000006</v>
      </c>
      <c r="E90" s="23"/>
      <c r="G90" s="22"/>
    </row>
    <row r="91" spans="1:7" x14ac:dyDescent="0.25">
      <c r="A91" s="1">
        <v>1932</v>
      </c>
      <c r="B91" s="10">
        <v>-8.1900000000000001E-2</v>
      </c>
      <c r="C91" s="10">
        <v>-0.1515</v>
      </c>
      <c r="D91" s="2">
        <v>6.92</v>
      </c>
      <c r="E91" s="23"/>
      <c r="G91" s="22"/>
    </row>
    <row r="92" spans="1:7" x14ac:dyDescent="0.25">
      <c r="A92" s="1">
        <v>1931</v>
      </c>
      <c r="B92" s="10">
        <v>-0.43340000000000001</v>
      </c>
      <c r="C92" s="10">
        <v>-0.47070000000000001</v>
      </c>
      <c r="D92" s="2">
        <v>8.1199999999999992</v>
      </c>
      <c r="E92" s="23"/>
      <c r="G92" s="22"/>
    </row>
    <row r="93" spans="1:7" x14ac:dyDescent="0.25">
      <c r="A93" s="1">
        <v>1930</v>
      </c>
      <c r="B93" s="10">
        <v>-0.249</v>
      </c>
      <c r="C93" s="10">
        <v>-0.2848</v>
      </c>
      <c r="D93" s="2">
        <v>15.34</v>
      </c>
      <c r="E93" s="23"/>
      <c r="G93" s="22"/>
    </row>
    <row r="94" spans="1:7" x14ac:dyDescent="0.25">
      <c r="A94" s="1">
        <v>1929</v>
      </c>
      <c r="B94" s="10">
        <v>-8.4199999999999997E-2</v>
      </c>
      <c r="C94" s="10">
        <v>-0.1191</v>
      </c>
      <c r="D94" s="2">
        <v>21.45</v>
      </c>
      <c r="E94" s="23"/>
      <c r="G94" s="22"/>
    </row>
    <row r="95" spans="1:7" x14ac:dyDescent="0.25">
      <c r="A95" s="1">
        <v>1928</v>
      </c>
      <c r="B95" s="10">
        <v>0.43609999999999999</v>
      </c>
      <c r="C95" s="10">
        <v>0.37880000000000003</v>
      </c>
      <c r="D95" s="2">
        <v>24.35</v>
      </c>
      <c r="E95" s="23"/>
      <c r="G95" s="22"/>
    </row>
    <row r="96" spans="1:7" x14ac:dyDescent="0.25">
      <c r="A96" s="1">
        <v>1927</v>
      </c>
      <c r="B96" s="10">
        <v>0.37490000000000001</v>
      </c>
      <c r="C96" s="10"/>
      <c r="D96" s="2">
        <v>17.66</v>
      </c>
      <c r="E96" s="23"/>
    </row>
    <row r="97" spans="1:5" x14ac:dyDescent="0.25">
      <c r="A97" s="1">
        <v>1926</v>
      </c>
      <c r="B97" s="10">
        <v>0.1162</v>
      </c>
      <c r="C97" s="10"/>
      <c r="E97" s="23"/>
    </row>
  </sheetData>
  <sortState ref="F2:G95">
    <sortCondition ref="F2:F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Gráficos</vt:lpstr>
      </vt:variant>
      <vt:variant>
        <vt:i4>8</vt:i4>
      </vt:variant>
    </vt:vector>
  </HeadingPairs>
  <TitlesOfParts>
    <vt:vector size="14" baseType="lpstr">
      <vt:lpstr>Tabla para gráfico post blog</vt:lpstr>
      <vt:lpstr>Tabla resumen</vt:lpstr>
      <vt:lpstr>Datos CON</vt:lpstr>
      <vt:lpstr>Datos SIN</vt:lpstr>
      <vt:lpstr>Fuente PIB</vt:lpstr>
      <vt:lpstr>S&amp;P con y sin dividendos</vt:lpstr>
      <vt:lpstr>Gráfico CON</vt:lpstr>
      <vt:lpstr>Gráfico SIN</vt:lpstr>
      <vt:lpstr>Gráfico S&amp;P 500 - PIB</vt:lpstr>
      <vt:lpstr>Gráfico retornos a 1 año</vt:lpstr>
      <vt:lpstr>Gráfico retornos a 10 años</vt:lpstr>
      <vt:lpstr>Gráfico retornos a 20 años</vt:lpstr>
      <vt:lpstr>Gráfico retornos a 30 años</vt:lpstr>
      <vt:lpstr>Gráfico retornos a 40 años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AGB</dc:creator>
  <cp:lastModifiedBy>AGB</cp:lastModifiedBy>
  <dcterms:created xsi:type="dcterms:W3CDTF">2022-01-25T17:12:08Z</dcterms:created>
  <dcterms:modified xsi:type="dcterms:W3CDTF">2022-01-25T23:03:19Z</dcterms:modified>
</cp:coreProperties>
</file>